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고시(100805-)\2022\10. 3회 임용시험(9급 공채)\6. 필기시험\11. 필기시험 응시자 현황\"/>
    </mc:Choice>
  </mc:AlternateContent>
  <bookViews>
    <workbookView xWindow="0" yWindow="0" windowWidth="19200" windowHeight="11415" tabRatio="875"/>
  </bookViews>
  <sheets>
    <sheet name="2022년3회 응시현황" sheetId="10" r:id="rId1"/>
  </sheets>
  <definedNames>
    <definedName name="_xlnm._FilterDatabase" localSheetId="0" hidden="1">'2022년3회 응시현황'!$A$3:$O$319</definedName>
    <definedName name="_xlnm.Print_Area" localSheetId="0">'2022년3회 응시현황'!$A$1:$J$319</definedName>
  </definedNames>
  <calcPr calcId="162913"/>
</workbook>
</file>

<file path=xl/calcChain.xml><?xml version="1.0" encoding="utf-8"?>
<calcChain xmlns="http://schemas.openxmlformats.org/spreadsheetml/2006/main">
  <c r="I319" i="10" l="1"/>
  <c r="I318" i="10"/>
  <c r="I317" i="10"/>
  <c r="I316" i="10"/>
  <c r="F315" i="10"/>
  <c r="E315" i="10"/>
  <c r="I314" i="10"/>
  <c r="I313" i="10"/>
  <c r="I312" i="10"/>
  <c r="I311" i="10"/>
  <c r="I310" i="10"/>
  <c r="I309" i="10"/>
  <c r="I308" i="10"/>
  <c r="I307" i="10"/>
  <c r="I306" i="10"/>
  <c r="I305" i="10"/>
  <c r="F304" i="10"/>
  <c r="E304" i="10"/>
  <c r="I303" i="10"/>
  <c r="I302" i="10"/>
  <c r="I301" i="10"/>
  <c r="I300" i="10"/>
  <c r="I299" i="10"/>
  <c r="I298" i="10"/>
  <c r="I297" i="10"/>
  <c r="I296" i="10"/>
  <c r="I295" i="10"/>
  <c r="I294" i="10"/>
  <c r="I293" i="10"/>
  <c r="I292" i="10"/>
  <c r="I291" i="10"/>
  <c r="I290" i="10"/>
  <c r="I289" i="10"/>
  <c r="I288" i="10"/>
  <c r="I287" i="10"/>
  <c r="F286" i="10"/>
  <c r="E286" i="10"/>
  <c r="I285" i="10"/>
  <c r="I284" i="10"/>
  <c r="I283" i="10"/>
  <c r="I282" i="10"/>
  <c r="I281" i="10"/>
  <c r="I280" i="10"/>
  <c r="I279" i="10"/>
  <c r="I278" i="10"/>
  <c r="I277" i="10"/>
  <c r="I276" i="10"/>
  <c r="I275" i="10"/>
  <c r="I274" i="10"/>
  <c r="I273" i="10"/>
  <c r="I272" i="10"/>
  <c r="I271" i="10"/>
  <c r="I270" i="10"/>
  <c r="I269" i="10"/>
  <c r="I268" i="10"/>
  <c r="I267" i="10"/>
  <c r="I266" i="10"/>
  <c r="F265" i="10"/>
  <c r="E265" i="10"/>
  <c r="I264" i="10"/>
  <c r="I263" i="10"/>
  <c r="I262" i="10"/>
  <c r="I261" i="10"/>
  <c r="I260" i="10"/>
  <c r="I259" i="10"/>
  <c r="I258" i="10"/>
  <c r="I257" i="10"/>
  <c r="I256" i="10"/>
  <c r="I255" i="10"/>
  <c r="I254" i="10"/>
  <c r="I253" i="10"/>
  <c r="F252" i="10"/>
  <c r="E252" i="10"/>
  <c r="I250" i="10"/>
  <c r="I249" i="10"/>
  <c r="I248" i="10"/>
  <c r="I247" i="10"/>
  <c r="I246" i="10"/>
  <c r="I245" i="10"/>
  <c r="I244" i="10"/>
  <c r="I243" i="10"/>
  <c r="I242" i="10"/>
  <c r="I241" i="10"/>
  <c r="I240" i="10"/>
  <c r="I239" i="10"/>
  <c r="I238" i="10"/>
  <c r="I237" i="10"/>
  <c r="I236" i="10"/>
  <c r="I235" i="10"/>
  <c r="F234" i="10"/>
  <c r="E234" i="10"/>
  <c r="I233" i="10"/>
  <c r="I232" i="10"/>
  <c r="I231" i="10"/>
  <c r="I230" i="10"/>
  <c r="I229" i="10"/>
  <c r="I228" i="10"/>
  <c r="I227" i="10"/>
  <c r="I226" i="10"/>
  <c r="F225" i="10"/>
  <c r="E225" i="10"/>
  <c r="I224" i="10"/>
  <c r="I223" i="10"/>
  <c r="I222" i="10"/>
  <c r="I221" i="10"/>
  <c r="I220" i="10"/>
  <c r="I219" i="10"/>
  <c r="I218" i="10"/>
  <c r="I217" i="10"/>
  <c r="I216" i="10"/>
  <c r="I215" i="10"/>
  <c r="I214" i="10"/>
  <c r="I213" i="10"/>
  <c r="I212" i="10"/>
  <c r="F211" i="10"/>
  <c r="E211" i="10"/>
  <c r="E210" i="10" s="1"/>
  <c r="I209" i="10"/>
  <c r="I208" i="10"/>
  <c r="F207" i="10"/>
  <c r="E207" i="10"/>
  <c r="E194" i="10" s="1"/>
  <c r="I206" i="10"/>
  <c r="I205" i="10"/>
  <c r="I204" i="10"/>
  <c r="I203" i="10"/>
  <c r="I202" i="10"/>
  <c r="I201" i="10"/>
  <c r="I200" i="10"/>
  <c r="I199" i="10"/>
  <c r="I198" i="10"/>
  <c r="I197" i="10"/>
  <c r="I196" i="10"/>
  <c r="F195" i="10"/>
  <c r="E195" i="10"/>
  <c r="I193" i="10"/>
  <c r="I192" i="10"/>
  <c r="F191" i="10"/>
  <c r="E191" i="10"/>
  <c r="I190" i="10"/>
  <c r="I189" i="10"/>
  <c r="I188" i="10"/>
  <c r="I187" i="10"/>
  <c r="I186" i="10"/>
  <c r="I185" i="10"/>
  <c r="I184" i="10"/>
  <c r="I183" i="10"/>
  <c r="I182" i="10"/>
  <c r="I181" i="10"/>
  <c r="I180" i="10"/>
  <c r="I179" i="10"/>
  <c r="I178" i="10"/>
  <c r="I177" i="10"/>
  <c r="I176" i="10"/>
  <c r="I175" i="10"/>
  <c r="I174" i="10"/>
  <c r="F173" i="10"/>
  <c r="E173" i="10"/>
  <c r="E172" i="10" s="1"/>
  <c r="I171" i="10"/>
  <c r="I170" i="10"/>
  <c r="I169" i="10"/>
  <c r="I168" i="10"/>
  <c r="I167" i="10"/>
  <c r="I166" i="10"/>
  <c r="I165" i="10"/>
  <c r="I164" i="10"/>
  <c r="I163" i="10"/>
  <c r="I162" i="10"/>
  <c r="I161" i="10"/>
  <c r="I160" i="10"/>
  <c r="F159" i="10"/>
  <c r="E159" i="10"/>
  <c r="I158" i="10"/>
  <c r="I157" i="10"/>
  <c r="I156" i="10"/>
  <c r="I155" i="10"/>
  <c r="I154" i="10"/>
  <c r="I153" i="10"/>
  <c r="I152" i="10"/>
  <c r="I151" i="10"/>
  <c r="I150" i="10"/>
  <c r="I149" i="10"/>
  <c r="I148" i="10"/>
  <c r="I147" i="10"/>
  <c r="I146" i="10"/>
  <c r="I145" i="10"/>
  <c r="I144" i="10"/>
  <c r="I143" i="10"/>
  <c r="I142" i="10"/>
  <c r="I141" i="10"/>
  <c r="I140" i="10"/>
  <c r="I139" i="10"/>
  <c r="I138" i="10"/>
  <c r="I137" i="10"/>
  <c r="F136" i="10"/>
  <c r="E136" i="10"/>
  <c r="E135" i="10" s="1"/>
  <c r="I134" i="10"/>
  <c r="I133" i="10"/>
  <c r="I132" i="10"/>
  <c r="I131" i="10"/>
  <c r="I130" i="10"/>
  <c r="F129" i="10"/>
  <c r="E129" i="10"/>
  <c r="I128" i="10"/>
  <c r="I127" i="10"/>
  <c r="I126" i="10"/>
  <c r="I125" i="10"/>
  <c r="I124" i="10"/>
  <c r="I123" i="10"/>
  <c r="I122" i="10"/>
  <c r="I121" i="10"/>
  <c r="I120" i="10"/>
  <c r="I119" i="10"/>
  <c r="I118" i="10"/>
  <c r="I117" i="10"/>
  <c r="I116" i="10"/>
  <c r="F115" i="10"/>
  <c r="E115" i="10"/>
  <c r="I113" i="10"/>
  <c r="I112" i="10"/>
  <c r="F111" i="10"/>
  <c r="E111" i="10"/>
  <c r="I111" i="10" s="1"/>
  <c r="I110" i="10"/>
  <c r="I109" i="10"/>
  <c r="I108" i="10"/>
  <c r="I107" i="10"/>
  <c r="I106" i="10"/>
  <c r="I105" i="10"/>
  <c r="I104" i="10"/>
  <c r="I103" i="10"/>
  <c r="I102" i="10"/>
  <c r="I101" i="10"/>
  <c r="I100" i="10"/>
  <c r="I99" i="10"/>
  <c r="I98" i="10"/>
  <c r="F97" i="10"/>
  <c r="F96" i="10" s="1"/>
  <c r="E97" i="10"/>
  <c r="I95" i="10"/>
  <c r="I94" i="10"/>
  <c r="F93" i="10"/>
  <c r="E93" i="10"/>
  <c r="I92" i="10"/>
  <c r="I91" i="10"/>
  <c r="I90" i="10"/>
  <c r="I89" i="10"/>
  <c r="I88" i="10"/>
  <c r="I87" i="10"/>
  <c r="I86" i="10"/>
  <c r="I85" i="10"/>
  <c r="I84" i="10"/>
  <c r="I83" i="10"/>
  <c r="I82" i="10"/>
  <c r="I81" i="10"/>
  <c r="I80" i="10"/>
  <c r="I79" i="10"/>
  <c r="I78" i="10"/>
  <c r="I77" i="10"/>
  <c r="I76" i="10"/>
  <c r="I75" i="10"/>
  <c r="I74" i="10"/>
  <c r="I73" i="10"/>
  <c r="I72" i="10"/>
  <c r="I71" i="10"/>
  <c r="I70" i="10"/>
  <c r="F69" i="10"/>
  <c r="E69" i="10"/>
  <c r="E68" i="10" s="1"/>
  <c r="I67" i="10"/>
  <c r="I66" i="10"/>
  <c r="I65" i="10"/>
  <c r="I64" i="10"/>
  <c r="I63" i="10"/>
  <c r="I62" i="10"/>
  <c r="I61" i="10"/>
  <c r="I60" i="10"/>
  <c r="I59" i="10"/>
  <c r="I58" i="10"/>
  <c r="I57" i="10"/>
  <c r="I56" i="10"/>
  <c r="I55" i="10"/>
  <c r="I54" i="10"/>
  <c r="I53" i="10"/>
  <c r="I52" i="10"/>
  <c r="I51" i="10"/>
  <c r="I50" i="10"/>
  <c r="I49" i="10"/>
  <c r="I48" i="10"/>
  <c r="F47" i="10"/>
  <c r="E47" i="10"/>
  <c r="E46" i="10"/>
  <c r="I45" i="10"/>
  <c r="I44" i="10"/>
  <c r="I43" i="10"/>
  <c r="I42" i="10"/>
  <c r="I41" i="10"/>
  <c r="I40" i="10"/>
  <c r="I39" i="10"/>
  <c r="I38" i="10"/>
  <c r="I37" i="10"/>
  <c r="I36" i="10"/>
  <c r="I35" i="10"/>
  <c r="I34" i="10"/>
  <c r="I33" i="10"/>
  <c r="I32" i="10"/>
  <c r="I31" i="10"/>
  <c r="I30" i="10"/>
  <c r="I29" i="10"/>
  <c r="I28" i="10"/>
  <c r="I27" i="10"/>
  <c r="I26" i="10"/>
  <c r="I25" i="10"/>
  <c r="I24" i="10"/>
  <c r="I23" i="10"/>
  <c r="I22" i="10"/>
  <c r="I21" i="10"/>
  <c r="I20" i="10"/>
  <c r="I19" i="10"/>
  <c r="F18" i="10"/>
  <c r="E18" i="10"/>
  <c r="E17" i="10" s="1"/>
  <c r="I15" i="10"/>
  <c r="I14" i="10"/>
  <c r="I13" i="10"/>
  <c r="I12" i="10"/>
  <c r="I11" i="10"/>
  <c r="I10" i="10"/>
  <c r="I9" i="10"/>
  <c r="I8" i="10"/>
  <c r="I7" i="10"/>
  <c r="F6" i="10"/>
  <c r="E6" i="10"/>
  <c r="E5" i="10" s="1"/>
  <c r="E251" i="10" l="1"/>
  <c r="I115" i="10"/>
  <c r="I234" i="10"/>
  <c r="I6" i="10"/>
  <c r="I5" i="10" s="1"/>
  <c r="I18" i="10"/>
  <c r="I191" i="10"/>
  <c r="I265" i="10"/>
  <c r="I69" i="10"/>
  <c r="F114" i="10"/>
  <c r="I173" i="10"/>
  <c r="I195" i="10"/>
  <c r="I225" i="10"/>
  <c r="I304" i="10"/>
  <c r="I315" i="10"/>
  <c r="F5" i="10"/>
  <c r="I47" i="10"/>
  <c r="I93" i="10"/>
  <c r="I97" i="10"/>
  <c r="E114" i="10"/>
  <c r="I129" i="10"/>
  <c r="I136" i="10"/>
  <c r="I159" i="10"/>
  <c r="I207" i="10"/>
  <c r="I211" i="10"/>
  <c r="I252" i="10"/>
  <c r="I286" i="10"/>
  <c r="F251" i="10"/>
  <c r="F68" i="10"/>
  <c r="I68" i="10" s="1"/>
  <c r="F172" i="10"/>
  <c r="I172" i="10" s="1"/>
  <c r="F194" i="10"/>
  <c r="I194" i="10" s="1"/>
  <c r="F17" i="10"/>
  <c r="E96" i="10"/>
  <c r="I96" i="10" s="1"/>
  <c r="F135" i="10"/>
  <c r="I135" i="10" s="1"/>
  <c r="F46" i="10"/>
  <c r="I46" i="10" s="1"/>
  <c r="F210" i="10"/>
  <c r="I210" i="10" s="1"/>
  <c r="I251" i="10" l="1"/>
  <c r="I114" i="10"/>
  <c r="E16" i="10"/>
  <c r="E4" i="10" s="1"/>
  <c r="I17" i="10"/>
  <c r="F16" i="10"/>
  <c r="F4" i="10" l="1"/>
  <c r="I4" i="10" s="1"/>
  <c r="I16" i="10"/>
</calcChain>
</file>

<file path=xl/sharedStrings.xml><?xml version="1.0" encoding="utf-8"?>
<sst xmlns="http://schemas.openxmlformats.org/spreadsheetml/2006/main" count="395" uniqueCount="92">
  <si>
    <t>경쟁률</t>
  </si>
  <si>
    <t>나주시</t>
  </si>
  <si>
    <t>전라남도</t>
  </si>
  <si>
    <t>직급</t>
    <phoneticPr fontId="2" type="noConversion"/>
  </si>
  <si>
    <t>직렬</t>
    <phoneticPr fontId="2" type="noConversion"/>
  </si>
  <si>
    <t>직류</t>
    <phoneticPr fontId="2" type="noConversion"/>
  </si>
  <si>
    <t>임용예정
기      관</t>
  </si>
  <si>
    <t>선발예정
인      원</t>
  </si>
  <si>
    <t>접수인원</t>
  </si>
  <si>
    <t>비 고</t>
  </si>
  <si>
    <t>일반행정 (저)</t>
  </si>
  <si>
    <t>일반행정 (장)</t>
  </si>
  <si>
    <t>지방세 (장)</t>
  </si>
  <si>
    <t>사회복지 (저)</t>
  </si>
  <si>
    <t>사회복지 (장)</t>
  </si>
  <si>
    <t>전산 (장)</t>
  </si>
  <si>
    <t xml:space="preserve">사서 </t>
  </si>
  <si>
    <t>사서 (장)</t>
  </si>
  <si>
    <t xml:space="preserve">일반기계 </t>
  </si>
  <si>
    <t xml:space="preserve">일반전기 </t>
  </si>
  <si>
    <t xml:space="preserve">일반화공 </t>
  </si>
  <si>
    <t xml:space="preserve">일반농업 </t>
  </si>
  <si>
    <t>일반농업 (장)</t>
  </si>
  <si>
    <t xml:space="preserve">축산 </t>
  </si>
  <si>
    <t xml:space="preserve">산림자원 </t>
  </si>
  <si>
    <t xml:space="preserve">일반수산 </t>
  </si>
  <si>
    <t xml:space="preserve">보건 </t>
  </si>
  <si>
    <t>보건 (장)</t>
  </si>
  <si>
    <t xml:space="preserve">식품위생 </t>
  </si>
  <si>
    <t xml:space="preserve">일반환경 </t>
  </si>
  <si>
    <t xml:space="preserve">도시계획 </t>
  </si>
  <si>
    <t xml:space="preserve">일반토목 </t>
  </si>
  <si>
    <t xml:space="preserve">건축 </t>
  </si>
  <si>
    <t xml:space="preserve">지적 </t>
  </si>
  <si>
    <t xml:space="preserve">디자인 </t>
  </si>
  <si>
    <t xml:space="preserve">방재안전 </t>
  </si>
  <si>
    <t xml:space="preserve">통신기술 </t>
  </si>
  <si>
    <t>합계</t>
    <phoneticPr fontId="2" type="noConversion"/>
  </si>
  <si>
    <t>8급 계</t>
    <phoneticPr fontId="2" type="noConversion"/>
  </si>
  <si>
    <t>계</t>
    <phoneticPr fontId="2" type="noConversion"/>
  </si>
  <si>
    <t>소계</t>
    <phoneticPr fontId="2" type="noConversion"/>
  </si>
  <si>
    <t xml:space="preserve">일반행정 </t>
    <phoneticPr fontId="2" type="noConversion"/>
  </si>
  <si>
    <t>공업</t>
    <phoneticPr fontId="2" type="noConversion"/>
  </si>
  <si>
    <t>세무</t>
    <phoneticPr fontId="2" type="noConversion"/>
  </si>
  <si>
    <t>녹지</t>
    <phoneticPr fontId="2" type="noConversion"/>
  </si>
  <si>
    <t>해양수산</t>
    <phoneticPr fontId="2" type="noConversion"/>
  </si>
  <si>
    <t>환경</t>
    <phoneticPr fontId="2" type="noConversion"/>
  </si>
  <si>
    <t>시설</t>
    <phoneticPr fontId="2" type="noConversion"/>
  </si>
  <si>
    <t>농업</t>
    <phoneticPr fontId="2" type="noConversion"/>
  </si>
  <si>
    <t>8급</t>
    <phoneticPr fontId="2" type="noConversion"/>
  </si>
  <si>
    <t xml:space="preserve">보건진료 </t>
    <phoneticPr fontId="2" type="noConversion"/>
  </si>
  <si>
    <t>9급</t>
    <phoneticPr fontId="2" type="noConversion"/>
  </si>
  <si>
    <t>9급 계</t>
    <phoneticPr fontId="2" type="noConversion"/>
  </si>
  <si>
    <t xml:space="preserve">지방세 </t>
    <phoneticPr fontId="2" type="noConversion"/>
  </si>
  <si>
    <t xml:space="preserve">사회복지 </t>
    <phoneticPr fontId="2" type="noConversion"/>
  </si>
  <si>
    <t xml:space="preserve">전산 </t>
    <phoneticPr fontId="2" type="noConversion"/>
  </si>
  <si>
    <t>해남군</t>
    <phoneticPr fontId="2" type="noConversion"/>
  </si>
  <si>
    <t>장흥군</t>
    <phoneticPr fontId="2" type="noConversion"/>
  </si>
  <si>
    <t>산림보호</t>
    <phoneticPr fontId="2" type="noConversion"/>
  </si>
  <si>
    <t>일반해양</t>
    <phoneticPr fontId="2" type="noConversion"/>
  </si>
  <si>
    <t>응시율</t>
    <phoneticPr fontId="2" type="noConversion"/>
  </si>
  <si>
    <t>응시인원</t>
    <phoneticPr fontId="2" type="noConversion"/>
  </si>
  <si>
    <t>여수시</t>
  </si>
  <si>
    <t>순천시</t>
  </si>
  <si>
    <t>곡성군</t>
  </si>
  <si>
    <t>고흥군</t>
  </si>
  <si>
    <t>장흥군</t>
  </si>
  <si>
    <t>강진군</t>
  </si>
  <si>
    <t>영광군</t>
  </si>
  <si>
    <t>장성군</t>
  </si>
  <si>
    <t>완도군</t>
  </si>
  <si>
    <t>행정</t>
    <phoneticPr fontId="2" type="noConversion"/>
  </si>
  <si>
    <t>목포시</t>
  </si>
  <si>
    <t>`</t>
    <phoneticPr fontId="2" type="noConversion"/>
  </si>
  <si>
    <t>광양시</t>
  </si>
  <si>
    <t>담양군</t>
  </si>
  <si>
    <t>구례군</t>
  </si>
  <si>
    <t>보성군</t>
  </si>
  <si>
    <t>화순군</t>
  </si>
  <si>
    <t>해남군</t>
  </si>
  <si>
    <t>영암군</t>
  </si>
  <si>
    <t>무안군</t>
  </si>
  <si>
    <t>함평군</t>
  </si>
  <si>
    <t>진도군</t>
  </si>
  <si>
    <t>도 일괄(구분)</t>
  </si>
  <si>
    <t>노동</t>
    <phoneticPr fontId="2" type="noConversion"/>
  </si>
  <si>
    <t>방호</t>
    <phoneticPr fontId="2" type="noConversion"/>
  </si>
  <si>
    <t>방호(보훈청추천)</t>
    <phoneticPr fontId="2" type="noConversion"/>
  </si>
  <si>
    <t>신안군</t>
  </si>
  <si>
    <t>2022년도 제3회 임용시험 응시 현황</t>
    <phoneticPr fontId="2" type="noConversion"/>
  </si>
  <si>
    <t>접수인원변경
16-&gt;15</t>
    <phoneticPr fontId="2" type="noConversion"/>
  </si>
  <si>
    <t>접수인원변경
13-&gt;14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</si>
</sst>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);[Red]\(#,##0\)"/>
    <numFmt numFmtId="177" formatCode="#,##0.00_);[Red]\(#,##0.00\)"/>
    <numFmt numFmtId="178" formatCode="0.00_);[Red]\(0.00\)"/>
  </numFmts>
  <fonts count="17" x14ac:knownFonts="1">
    <font>
      <sz val="11"/>
      <color rgb="FF000000"/>
      <name val="맑은 고딕"/>
      <family val="2"/>
      <scheme val="minor"/>
    </font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b/>
      <sz val="18"/>
      <color rgb="FF000000"/>
      <name val="맑은 고딕"/>
      <family val="3"/>
      <charset val="129"/>
      <scheme val="minor"/>
    </font>
    <font>
      <b/>
      <sz val="11"/>
      <color rgb="FF636E7B"/>
      <name val="맑은 고딕"/>
      <family val="3"/>
      <charset val="129"/>
      <scheme val="major"/>
    </font>
    <font>
      <b/>
      <sz val="11"/>
      <color theme="1"/>
      <name val="맑은 고딕"/>
      <family val="3"/>
      <charset val="129"/>
      <scheme val="major"/>
    </font>
    <font>
      <b/>
      <sz val="11"/>
      <color rgb="FFFF0000"/>
      <name val="맑은 고딕"/>
      <family val="3"/>
      <charset val="129"/>
      <scheme val="major"/>
    </font>
    <font>
      <b/>
      <sz val="11"/>
      <color theme="6" tint="-0.499984740745262"/>
      <name val="맑은 고딕"/>
      <family val="3"/>
      <charset val="129"/>
      <scheme val="major"/>
    </font>
    <font>
      <sz val="11"/>
      <color rgb="FF636E7B"/>
      <name val="맑은 고딕"/>
      <family val="3"/>
      <charset val="129"/>
      <scheme val="major"/>
    </font>
    <font>
      <b/>
      <sz val="11"/>
      <color rgb="FF00B050"/>
      <name val="맑은 고딕"/>
      <family val="3"/>
      <charset val="129"/>
      <scheme val="major"/>
    </font>
    <font>
      <sz val="11"/>
      <color rgb="FF000000"/>
      <name val="맑은 고딕"/>
      <family val="3"/>
      <charset val="129"/>
      <scheme val="major"/>
    </font>
    <font>
      <b/>
      <sz val="11"/>
      <color rgb="FF0070C0"/>
      <name val="맑은 고딕"/>
      <family val="3"/>
      <charset val="129"/>
      <scheme val="major"/>
    </font>
    <font>
      <sz val="11"/>
      <color rgb="FF636E7B"/>
      <name val="Calibri"/>
      <family val="2"/>
    </font>
    <font>
      <sz val="11"/>
      <color rgb="FF000000"/>
      <name val="맑은 고딕"/>
      <family val="2"/>
      <scheme val="minor"/>
    </font>
    <font>
      <sz val="11"/>
      <color rgb="FF636E7B"/>
      <name val="돋움"/>
      <family val="3"/>
      <charset val="129"/>
    </font>
    <font>
      <sz val="11"/>
      <color rgb="FFFF0000"/>
      <name val="Calibri"/>
      <family val="2"/>
    </font>
    <font>
      <sz val="6"/>
      <color rgb="FFFF0000"/>
      <name val="맑은 고딕"/>
      <family val="3"/>
      <charset val="129"/>
      <scheme val="major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double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auto="1"/>
      </left>
      <right style="hair">
        <color indexed="64"/>
      </right>
      <top/>
      <bottom style="medium">
        <color auto="1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9" fontId="13" fillId="0" borderId="0" applyFont="0" applyFill="0" applyBorder="0" applyAlignment="0" applyProtection="0">
      <alignment vertical="center"/>
    </xf>
  </cellStyleXfs>
  <cellXfs count="71">
    <xf numFmtId="0" fontId="0" fillId="0" borderId="0" xfId="0">
      <alignment vertical="center"/>
    </xf>
    <xf numFmtId="176" fontId="5" fillId="3" borderId="9" xfId="0" applyNumberFormat="1" applyFont="1" applyFill="1" applyBorder="1" applyAlignment="1">
      <alignment horizontal="center" vertical="center"/>
    </xf>
    <xf numFmtId="176" fontId="5" fillId="3" borderId="10" xfId="0" applyNumberFormat="1" applyFont="1" applyFill="1" applyBorder="1" applyAlignment="1">
      <alignment horizontal="center" vertical="center"/>
    </xf>
    <xf numFmtId="176" fontId="5" fillId="3" borderId="10" xfId="1" applyNumberFormat="1" applyFont="1" applyFill="1" applyBorder="1" applyAlignment="1">
      <alignment horizontal="center" vertical="center" wrapText="1"/>
    </xf>
    <xf numFmtId="176" fontId="5" fillId="3" borderId="10" xfId="1" applyNumberFormat="1" applyFont="1" applyFill="1" applyBorder="1" applyAlignment="1">
      <alignment horizontal="center" vertical="center"/>
    </xf>
    <xf numFmtId="176" fontId="5" fillId="3" borderId="11" xfId="1" applyNumberFormat="1" applyFont="1" applyFill="1" applyBorder="1" applyAlignment="1">
      <alignment horizontal="center" vertical="center"/>
    </xf>
    <xf numFmtId="176" fontId="6" fillId="4" borderId="6" xfId="1" applyNumberFormat="1" applyFont="1" applyFill="1" applyBorder="1" applyAlignment="1">
      <alignment horizontal="center" vertical="center" wrapText="1"/>
    </xf>
    <xf numFmtId="176" fontId="5" fillId="4" borderId="8" xfId="1" applyNumberFormat="1" applyFont="1" applyFill="1" applyBorder="1" applyAlignment="1">
      <alignment horizontal="center" vertical="center"/>
    </xf>
    <xf numFmtId="176" fontId="7" fillId="4" borderId="1" xfId="1" applyNumberFormat="1" applyFont="1" applyFill="1" applyBorder="1" applyAlignment="1">
      <alignment horizontal="center" vertical="center" wrapText="1"/>
    </xf>
    <xf numFmtId="176" fontId="5" fillId="4" borderId="3" xfId="1" applyNumberFormat="1" applyFont="1" applyFill="1" applyBorder="1" applyAlignment="1">
      <alignment horizontal="center" vertical="center"/>
    </xf>
    <xf numFmtId="176" fontId="9" fillId="4" borderId="1" xfId="0" applyNumberFormat="1" applyFont="1" applyFill="1" applyBorder="1" applyAlignment="1">
      <alignment horizontal="center" vertical="center"/>
    </xf>
    <xf numFmtId="176" fontId="10" fillId="0" borderId="3" xfId="0" applyNumberFormat="1" applyFont="1" applyBorder="1" applyAlignment="1">
      <alignment horizontal="center" vertical="center"/>
    </xf>
    <xf numFmtId="176" fontId="11" fillId="2" borderId="1" xfId="0" applyNumberFormat="1" applyFont="1" applyFill="1" applyBorder="1" applyAlignment="1">
      <alignment horizontal="center" vertical="center"/>
    </xf>
    <xf numFmtId="176" fontId="10" fillId="0" borderId="5" xfId="0" applyNumberFormat="1" applyFon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7" fontId="6" fillId="4" borderId="6" xfId="1" applyNumberFormat="1" applyFont="1" applyFill="1" applyBorder="1" applyAlignment="1">
      <alignment horizontal="center" vertical="center" wrapText="1"/>
    </xf>
    <xf numFmtId="177" fontId="8" fillId="2" borderId="1" xfId="0" applyNumberFormat="1" applyFont="1" applyFill="1" applyBorder="1" applyAlignment="1">
      <alignment horizontal="center" vertical="center"/>
    </xf>
    <xf numFmtId="177" fontId="9" fillId="2" borderId="1" xfId="0" applyNumberFormat="1" applyFont="1" applyFill="1" applyBorder="1" applyAlignment="1">
      <alignment horizontal="center" vertical="center"/>
    </xf>
    <xf numFmtId="177" fontId="11" fillId="2" borderId="1" xfId="0" applyNumberFormat="1" applyFont="1" applyFill="1" applyBorder="1" applyAlignment="1">
      <alignment horizontal="center" vertical="center"/>
    </xf>
    <xf numFmtId="177" fontId="8" fillId="2" borderId="4" xfId="0" applyNumberFormat="1" applyFont="1" applyFill="1" applyBorder="1" applyAlignment="1">
      <alignment horizontal="center" vertical="center"/>
    </xf>
    <xf numFmtId="176" fontId="12" fillId="2" borderId="1" xfId="0" applyNumberFormat="1" applyFont="1" applyFill="1" applyBorder="1" applyAlignment="1">
      <alignment horizontal="center" vertical="center"/>
    </xf>
    <xf numFmtId="176" fontId="8" fillId="2" borderId="4" xfId="0" applyNumberFormat="1" applyFont="1" applyFill="1" applyBorder="1" applyAlignment="1">
      <alignment horizontal="center" vertical="center"/>
    </xf>
    <xf numFmtId="10" fontId="6" fillId="4" borderId="6" xfId="2" applyNumberFormat="1" applyFont="1" applyFill="1" applyBorder="1" applyAlignment="1">
      <alignment horizontal="center" vertical="center" wrapText="1"/>
    </xf>
    <xf numFmtId="176" fontId="3" fillId="0" borderId="0" xfId="0" applyNumberFormat="1" applyFont="1" applyBorder="1" applyAlignment="1">
      <alignment horizontal="center" vertical="center"/>
    </xf>
    <xf numFmtId="176" fontId="0" fillId="0" borderId="0" xfId="0" applyNumberFormat="1">
      <alignment vertical="center"/>
    </xf>
    <xf numFmtId="177" fontId="7" fillId="4" borderId="1" xfId="1" applyNumberFormat="1" applyFont="1" applyFill="1" applyBorder="1" applyAlignment="1">
      <alignment horizontal="center" vertical="center" wrapText="1"/>
    </xf>
    <xf numFmtId="176" fontId="9" fillId="2" borderId="12" xfId="0" applyNumberFormat="1" applyFont="1" applyFill="1" applyBorder="1" applyAlignment="1">
      <alignment horizontal="center" vertical="center"/>
    </xf>
    <xf numFmtId="177" fontId="9" fillId="2" borderId="12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NumberFormat="1" applyFont="1" applyFill="1" applyBorder="1" applyAlignment="1">
      <alignment horizontal="center" vertical="center"/>
    </xf>
    <xf numFmtId="178" fontId="12" fillId="2" borderId="1" xfId="0" applyNumberFormat="1" applyFont="1" applyFill="1" applyBorder="1" applyAlignment="1">
      <alignment horizontal="center" vertical="center"/>
    </xf>
    <xf numFmtId="177" fontId="7" fillId="2" borderId="6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177" fontId="0" fillId="0" borderId="0" xfId="0" applyNumberFormat="1">
      <alignment vertical="center"/>
    </xf>
    <xf numFmtId="176" fontId="4" fillId="4" borderId="16" xfId="0" applyNumberFormat="1" applyFont="1" applyFill="1" applyBorder="1" applyAlignment="1">
      <alignment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4" xfId="0" applyNumberFormat="1" applyFont="1" applyFill="1" applyBorder="1" applyAlignment="1">
      <alignment horizontal="center" vertical="center"/>
    </xf>
    <xf numFmtId="10" fontId="3" fillId="0" borderId="0" xfId="2" applyNumberFormat="1" applyFont="1" applyBorder="1" applyAlignment="1">
      <alignment horizontal="center" vertical="center"/>
    </xf>
    <xf numFmtId="10" fontId="5" fillId="3" borderId="10" xfId="2" applyNumberFormat="1" applyFont="1" applyFill="1" applyBorder="1" applyAlignment="1">
      <alignment horizontal="center" vertical="center"/>
    </xf>
    <xf numFmtId="10" fontId="7" fillId="4" borderId="1" xfId="2" applyNumberFormat="1" applyFont="1" applyFill="1" applyBorder="1" applyAlignment="1">
      <alignment horizontal="center" vertical="center" wrapText="1"/>
    </xf>
    <xf numFmtId="10" fontId="9" fillId="2" borderId="12" xfId="2" applyNumberFormat="1" applyFont="1" applyFill="1" applyBorder="1" applyAlignment="1">
      <alignment horizontal="center" vertical="center"/>
    </xf>
    <xf numFmtId="10" fontId="12" fillId="2" borderId="1" xfId="2" applyNumberFormat="1" applyFont="1" applyFill="1" applyBorder="1" applyAlignment="1">
      <alignment horizontal="center" vertical="center"/>
    </xf>
    <xf numFmtId="10" fontId="7" fillId="2" borderId="6" xfId="2" applyNumberFormat="1" applyFont="1" applyFill="1" applyBorder="1" applyAlignment="1">
      <alignment horizontal="center" vertical="center"/>
    </xf>
    <xf numFmtId="10" fontId="9" fillId="4" borderId="1" xfId="2" applyNumberFormat="1" applyFont="1" applyFill="1" applyBorder="1" applyAlignment="1">
      <alignment horizontal="center" vertical="center"/>
    </xf>
    <xf numFmtId="10" fontId="11" fillId="2" borderId="1" xfId="2" applyNumberFormat="1" applyFont="1" applyFill="1" applyBorder="1" applyAlignment="1">
      <alignment horizontal="center" vertical="center"/>
    </xf>
    <xf numFmtId="10" fontId="9" fillId="2" borderId="1" xfId="2" applyNumberFormat="1" applyFont="1" applyFill="1" applyBorder="1" applyAlignment="1">
      <alignment horizontal="center" vertical="center"/>
    </xf>
    <xf numFmtId="10" fontId="12" fillId="2" borderId="4" xfId="2" applyNumberFormat="1" applyFont="1" applyFill="1" applyBorder="1" applyAlignment="1">
      <alignment horizontal="center" vertical="center"/>
    </xf>
    <xf numFmtId="10" fontId="0" fillId="0" borderId="0" xfId="2" applyNumberFormat="1" applyFont="1" applyAlignment="1">
      <alignment horizontal="center" vertical="center"/>
    </xf>
    <xf numFmtId="0" fontId="15" fillId="2" borderId="1" xfId="0" applyNumberFormat="1" applyFont="1" applyFill="1" applyBorder="1" applyAlignment="1">
      <alignment horizontal="center" vertical="center"/>
    </xf>
    <xf numFmtId="176" fontId="8" fillId="2" borderId="1" xfId="0" applyNumberFormat="1" applyFont="1" applyFill="1" applyBorder="1" applyAlignment="1">
      <alignment horizontal="center" vertical="center"/>
    </xf>
    <xf numFmtId="176" fontId="9" fillId="2" borderId="1" xfId="0" applyNumberFormat="1" applyFont="1" applyFill="1" applyBorder="1" applyAlignment="1">
      <alignment horizontal="center" vertical="center"/>
    </xf>
    <xf numFmtId="176" fontId="7" fillId="2" borderId="6" xfId="0" applyNumberFormat="1" applyFont="1" applyFill="1" applyBorder="1" applyAlignment="1">
      <alignment horizontal="center" vertical="center"/>
    </xf>
    <xf numFmtId="176" fontId="16" fillId="0" borderId="3" xfId="0" applyNumberFormat="1" applyFont="1" applyBorder="1" applyAlignment="1">
      <alignment horizontal="center" vertical="center" wrapText="1"/>
    </xf>
    <xf numFmtId="176" fontId="8" fillId="2" borderId="1" xfId="0" applyNumberFormat="1" applyFont="1" applyFill="1" applyBorder="1" applyAlignment="1">
      <alignment horizontal="center" vertical="center"/>
    </xf>
    <xf numFmtId="176" fontId="4" fillId="4" borderId="16" xfId="0" applyNumberFormat="1" applyFont="1" applyFill="1" applyBorder="1" applyAlignment="1">
      <alignment horizontal="center" vertical="center"/>
    </xf>
    <xf numFmtId="176" fontId="4" fillId="4" borderId="18" xfId="0" applyNumberFormat="1" applyFont="1" applyFill="1" applyBorder="1" applyAlignment="1">
      <alignment horizontal="center" vertical="center"/>
    </xf>
    <xf numFmtId="176" fontId="9" fillId="2" borderId="1" xfId="0" applyNumberFormat="1" applyFont="1" applyFill="1" applyBorder="1" applyAlignment="1">
      <alignment horizontal="center" vertical="center"/>
    </xf>
    <xf numFmtId="176" fontId="4" fillId="4" borderId="15" xfId="0" applyNumberFormat="1" applyFont="1" applyFill="1" applyBorder="1" applyAlignment="1">
      <alignment horizontal="center" vertical="center"/>
    </xf>
    <xf numFmtId="176" fontId="4" fillId="4" borderId="7" xfId="0" applyNumberFormat="1" applyFont="1" applyFill="1" applyBorder="1" applyAlignment="1">
      <alignment horizontal="center" vertical="center"/>
    </xf>
    <xf numFmtId="176" fontId="7" fillId="2" borderId="1" xfId="0" applyNumberFormat="1" applyFont="1" applyFill="1" applyBorder="1" applyAlignment="1">
      <alignment horizontal="center" vertical="center"/>
    </xf>
    <xf numFmtId="176" fontId="7" fillId="2" borderId="6" xfId="0" applyNumberFormat="1" applyFont="1" applyFill="1" applyBorder="1" applyAlignment="1">
      <alignment horizontal="center" vertical="center"/>
    </xf>
    <xf numFmtId="176" fontId="9" fillId="2" borderId="14" xfId="0" applyNumberFormat="1" applyFont="1" applyFill="1" applyBorder="1" applyAlignment="1">
      <alignment horizontal="center" vertical="center"/>
    </xf>
    <xf numFmtId="176" fontId="9" fillId="2" borderId="17" xfId="0" applyNumberFormat="1" applyFont="1" applyFill="1" applyBorder="1" applyAlignment="1">
      <alignment horizontal="center" vertical="center"/>
    </xf>
    <xf numFmtId="176" fontId="8" fillId="2" borderId="12" xfId="0" applyNumberFormat="1" applyFont="1" applyFill="1" applyBorder="1" applyAlignment="1">
      <alignment horizontal="center" vertical="center"/>
    </xf>
    <xf numFmtId="176" fontId="8" fillId="2" borderId="13" xfId="0" applyNumberFormat="1" applyFont="1" applyFill="1" applyBorder="1" applyAlignment="1">
      <alignment horizontal="center" vertical="center"/>
    </xf>
    <xf numFmtId="176" fontId="8" fillId="2" borderId="6" xfId="0" applyNumberFormat="1" applyFont="1" applyFill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6" fontId="6" fillId="4" borderId="7" xfId="0" applyNumberFormat="1" applyFont="1" applyFill="1" applyBorder="1" applyAlignment="1">
      <alignment horizontal="center" vertical="center"/>
    </xf>
    <xf numFmtId="176" fontId="6" fillId="4" borderId="6" xfId="0" applyNumberFormat="1" applyFont="1" applyFill="1" applyBorder="1" applyAlignment="1">
      <alignment horizontal="center" vertical="center"/>
    </xf>
    <xf numFmtId="176" fontId="4" fillId="4" borderId="2" xfId="0" applyNumberFormat="1" applyFont="1" applyFill="1" applyBorder="1" applyAlignment="1">
      <alignment horizontal="center" vertical="center"/>
    </xf>
    <xf numFmtId="176" fontId="7" fillId="4" borderId="1" xfId="0" applyNumberFormat="1" applyFont="1" applyFill="1" applyBorder="1" applyAlignment="1">
      <alignment horizontal="center" vertical="center"/>
    </xf>
  </cellXfs>
  <cellStyles count="3">
    <cellStyle name="백분율" xfId="2" builtinId="5"/>
    <cellStyle name="표준" xfId="0" builtinId="0"/>
    <cellStyle name="표준 2" xfId="1"/>
  </cellStyles>
  <dxfs count="0"/>
  <tableStyles count="0" defaultTableStyle="TableStyleMedium2" defaultPivotStyle="PivotStyleLight16"/>
  <colors>
    <mruColors>
      <color rgb="FF3205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319"/>
  <sheetViews>
    <sheetView tabSelected="1" view="pageBreakPreview" topLeftCell="A220" zoomScale="115" zoomScaleNormal="100" zoomScaleSheetLayoutView="115" workbookViewId="0">
      <selection activeCell="D295" sqref="D295"/>
    </sheetView>
  </sheetViews>
  <sheetFormatPr defaultRowHeight="16.5" x14ac:dyDescent="0.3"/>
  <cols>
    <col min="1" max="1" width="6.875" style="14" customWidth="1"/>
    <col min="2" max="2" width="18.75" style="14" customWidth="1"/>
    <col min="3" max="3" width="18.125" style="14" customWidth="1"/>
    <col min="4" max="4" width="12.5" style="14" customWidth="1"/>
    <col min="5" max="5" width="11.125" style="14" customWidth="1"/>
    <col min="6" max="7" width="10" style="14" customWidth="1"/>
    <col min="8" max="8" width="10" style="47" customWidth="1"/>
    <col min="9" max="9" width="10" style="14" hidden="1" customWidth="1"/>
    <col min="10" max="10" width="9" style="14"/>
    <col min="11" max="16384" width="9" style="24"/>
  </cols>
  <sheetData>
    <row r="1" spans="1:10" ht="26.25" x14ac:dyDescent="0.3">
      <c r="A1" s="66" t="s">
        <v>89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ht="27" thickBot="1" x14ac:dyDescent="0.35">
      <c r="A2" s="23"/>
      <c r="B2" s="23"/>
      <c r="C2" s="23"/>
      <c r="D2" s="23"/>
      <c r="E2" s="23"/>
      <c r="F2" s="23"/>
      <c r="G2" s="23"/>
      <c r="H2" s="37"/>
      <c r="I2" s="23"/>
      <c r="J2" s="23"/>
    </row>
    <row r="3" spans="1:10" ht="31.5" customHeight="1" thickBot="1" x14ac:dyDescent="0.35">
      <c r="A3" s="1" t="s">
        <v>3</v>
      </c>
      <c r="B3" s="2" t="s">
        <v>4</v>
      </c>
      <c r="C3" s="2" t="s">
        <v>5</v>
      </c>
      <c r="D3" s="3" t="s">
        <v>6</v>
      </c>
      <c r="E3" s="3" t="s">
        <v>7</v>
      </c>
      <c r="F3" s="4" t="s">
        <v>8</v>
      </c>
      <c r="G3" s="4" t="s">
        <v>61</v>
      </c>
      <c r="H3" s="38" t="s">
        <v>60</v>
      </c>
      <c r="I3" s="4" t="s">
        <v>0</v>
      </c>
      <c r="J3" s="5" t="s">
        <v>9</v>
      </c>
    </row>
    <row r="4" spans="1:10" ht="24" customHeight="1" thickTop="1" x14ac:dyDescent="0.3">
      <c r="A4" s="67" t="s">
        <v>37</v>
      </c>
      <c r="B4" s="68"/>
      <c r="C4" s="68"/>
      <c r="D4" s="6"/>
      <c r="E4" s="6">
        <f>E5+E16</f>
        <v>1768</v>
      </c>
      <c r="F4" s="6">
        <f>F5+F16</f>
        <v>10969</v>
      </c>
      <c r="G4" s="6">
        <v>8577</v>
      </c>
      <c r="H4" s="22">
        <v>0.7819308961619108</v>
      </c>
      <c r="I4" s="15">
        <f>F4/E4</f>
        <v>6.2041855203619907</v>
      </c>
      <c r="J4" s="7"/>
    </row>
    <row r="5" spans="1:10" ht="24" customHeight="1" x14ac:dyDescent="0.3">
      <c r="A5" s="69" t="s">
        <v>49</v>
      </c>
      <c r="B5" s="70" t="s">
        <v>38</v>
      </c>
      <c r="C5" s="70"/>
      <c r="D5" s="8"/>
      <c r="E5" s="8">
        <f>E6</f>
        <v>21</v>
      </c>
      <c r="F5" s="8">
        <f>F6</f>
        <v>485</v>
      </c>
      <c r="G5" s="8">
        <v>314</v>
      </c>
      <c r="H5" s="39">
        <v>0.64742268041237117</v>
      </c>
      <c r="I5" s="25">
        <f>I6</f>
        <v>23.095238095238095</v>
      </c>
      <c r="J5" s="9"/>
    </row>
    <row r="6" spans="1:10" ht="24" customHeight="1" x14ac:dyDescent="0.3">
      <c r="A6" s="69"/>
      <c r="B6" s="53" t="s">
        <v>50</v>
      </c>
      <c r="C6" s="26" t="s">
        <v>39</v>
      </c>
      <c r="D6" s="26"/>
      <c r="E6" s="26">
        <f>SUM(E7:E15)</f>
        <v>21</v>
      </c>
      <c r="F6" s="26">
        <f>SUM(F7:F15)</f>
        <v>485</v>
      </c>
      <c r="G6" s="26">
        <v>314</v>
      </c>
      <c r="H6" s="40">
        <v>0.64742268041237117</v>
      </c>
      <c r="I6" s="27">
        <f>F6/E6</f>
        <v>23.095238095238095</v>
      </c>
      <c r="J6" s="11"/>
    </row>
    <row r="7" spans="1:10" ht="24" customHeight="1" x14ac:dyDescent="0.3">
      <c r="A7" s="69"/>
      <c r="B7" s="53"/>
      <c r="C7" s="53" t="s">
        <v>50</v>
      </c>
      <c r="D7" s="28" t="s">
        <v>62</v>
      </c>
      <c r="E7" s="29">
        <v>3</v>
      </c>
      <c r="F7" s="29">
        <v>56</v>
      </c>
      <c r="G7" s="29">
        <v>37</v>
      </c>
      <c r="H7" s="41">
        <v>0.6607142857142857</v>
      </c>
      <c r="I7" s="30">
        <f t="shared" ref="I7:I15" si="0">F7/E7</f>
        <v>18.666666666666668</v>
      </c>
      <c r="J7" s="11"/>
    </row>
    <row r="8" spans="1:10" ht="24" customHeight="1" x14ac:dyDescent="0.3">
      <c r="A8" s="69"/>
      <c r="B8" s="53"/>
      <c r="C8" s="53"/>
      <c r="D8" s="28" t="s">
        <v>63</v>
      </c>
      <c r="E8" s="29">
        <v>2</v>
      </c>
      <c r="F8" s="29">
        <v>84</v>
      </c>
      <c r="G8" s="29">
        <v>54</v>
      </c>
      <c r="H8" s="41">
        <v>0.6428571428571429</v>
      </c>
      <c r="I8" s="30">
        <f t="shared" si="0"/>
        <v>42</v>
      </c>
      <c r="J8" s="11"/>
    </row>
    <row r="9" spans="1:10" ht="24" customHeight="1" x14ac:dyDescent="0.3">
      <c r="A9" s="69"/>
      <c r="B9" s="53"/>
      <c r="C9" s="53"/>
      <c r="D9" s="28" t="s">
        <v>64</v>
      </c>
      <c r="E9" s="29">
        <v>3</v>
      </c>
      <c r="F9" s="29">
        <v>81</v>
      </c>
      <c r="G9" s="29">
        <v>47</v>
      </c>
      <c r="H9" s="41">
        <v>0.58024691358024694</v>
      </c>
      <c r="I9" s="30">
        <f t="shared" si="0"/>
        <v>27</v>
      </c>
      <c r="J9" s="11"/>
    </row>
    <row r="10" spans="1:10" ht="24" customHeight="1" x14ac:dyDescent="0.3">
      <c r="A10" s="69"/>
      <c r="B10" s="53"/>
      <c r="C10" s="53"/>
      <c r="D10" s="28" t="s">
        <v>65</v>
      </c>
      <c r="E10" s="29">
        <v>1</v>
      </c>
      <c r="F10" s="29">
        <v>10</v>
      </c>
      <c r="G10" s="29">
        <v>8</v>
      </c>
      <c r="H10" s="41">
        <v>0.8</v>
      </c>
      <c r="I10" s="30">
        <f t="shared" si="0"/>
        <v>10</v>
      </c>
      <c r="J10" s="11"/>
    </row>
    <row r="11" spans="1:10" ht="24" customHeight="1" x14ac:dyDescent="0.3">
      <c r="A11" s="69"/>
      <c r="B11" s="53"/>
      <c r="C11" s="53"/>
      <c r="D11" s="28" t="s">
        <v>66</v>
      </c>
      <c r="E11" s="29">
        <v>2</v>
      </c>
      <c r="F11" s="29">
        <v>39</v>
      </c>
      <c r="G11" s="29">
        <v>26</v>
      </c>
      <c r="H11" s="41">
        <v>0.66666666666666663</v>
      </c>
      <c r="I11" s="30">
        <f t="shared" si="0"/>
        <v>19.5</v>
      </c>
      <c r="J11" s="11"/>
    </row>
    <row r="12" spans="1:10" ht="24" customHeight="1" x14ac:dyDescent="0.3">
      <c r="A12" s="69"/>
      <c r="B12" s="53"/>
      <c r="C12" s="53"/>
      <c r="D12" s="28" t="s">
        <v>67</v>
      </c>
      <c r="E12" s="29">
        <v>1</v>
      </c>
      <c r="F12" s="29">
        <v>37</v>
      </c>
      <c r="G12" s="29">
        <v>23</v>
      </c>
      <c r="H12" s="41">
        <v>0.6216216216216216</v>
      </c>
      <c r="I12" s="30">
        <f t="shared" si="0"/>
        <v>37</v>
      </c>
      <c r="J12" s="11"/>
    </row>
    <row r="13" spans="1:10" ht="24" customHeight="1" x14ac:dyDescent="0.3">
      <c r="A13" s="69"/>
      <c r="B13" s="53"/>
      <c r="C13" s="53"/>
      <c r="D13" s="28" t="s">
        <v>68</v>
      </c>
      <c r="E13" s="29">
        <v>6</v>
      </c>
      <c r="F13" s="29">
        <v>138</v>
      </c>
      <c r="G13" s="29">
        <v>91</v>
      </c>
      <c r="H13" s="41">
        <v>0.65942028985507251</v>
      </c>
      <c r="I13" s="30">
        <f t="shared" si="0"/>
        <v>23</v>
      </c>
      <c r="J13" s="11"/>
    </row>
    <row r="14" spans="1:10" ht="24" customHeight="1" x14ac:dyDescent="0.3">
      <c r="A14" s="69"/>
      <c r="B14" s="53"/>
      <c r="C14" s="53"/>
      <c r="D14" s="28" t="s">
        <v>69</v>
      </c>
      <c r="E14" s="29">
        <v>1</v>
      </c>
      <c r="F14" s="29">
        <v>20</v>
      </c>
      <c r="G14" s="29">
        <v>15</v>
      </c>
      <c r="H14" s="41">
        <v>0.75</v>
      </c>
      <c r="I14" s="30">
        <f t="shared" si="0"/>
        <v>20</v>
      </c>
      <c r="J14" s="11"/>
    </row>
    <row r="15" spans="1:10" ht="24" customHeight="1" x14ac:dyDescent="0.3">
      <c r="A15" s="69"/>
      <c r="B15" s="53"/>
      <c r="C15" s="53"/>
      <c r="D15" s="28" t="s">
        <v>70</v>
      </c>
      <c r="E15" s="29">
        <v>2</v>
      </c>
      <c r="F15" s="29">
        <v>20</v>
      </c>
      <c r="G15" s="29">
        <v>13</v>
      </c>
      <c r="H15" s="41">
        <v>0.65</v>
      </c>
      <c r="I15" s="30">
        <f t="shared" si="0"/>
        <v>10</v>
      </c>
      <c r="J15" s="11"/>
    </row>
    <row r="16" spans="1:10" ht="24" customHeight="1" x14ac:dyDescent="0.3">
      <c r="A16" s="57" t="s">
        <v>51</v>
      </c>
      <c r="B16" s="59" t="s">
        <v>52</v>
      </c>
      <c r="C16" s="60"/>
      <c r="D16" s="51"/>
      <c r="E16" s="51">
        <f>E17+E46+E68+E93+E96+E111+E114+E135+E172+E194+E210+E225+E234+E251+E318+E319</f>
        <v>1747</v>
      </c>
      <c r="F16" s="51">
        <f>F17+F46+F68+F93+F96+F111+F114+F135+F172+F194+F210+F225+F234+F251+F318+F319</f>
        <v>10484</v>
      </c>
      <c r="G16" s="51">
        <v>8263</v>
      </c>
      <c r="H16" s="42">
        <v>0.78815337657382678</v>
      </c>
      <c r="I16" s="31">
        <f>F16/E16</f>
        <v>6.0011448196908983</v>
      </c>
      <c r="J16" s="11"/>
    </row>
    <row r="17" spans="1:12" ht="24" customHeight="1" x14ac:dyDescent="0.3">
      <c r="A17" s="54"/>
      <c r="B17" s="61" t="s">
        <v>39</v>
      </c>
      <c r="C17" s="62"/>
      <c r="D17" s="50"/>
      <c r="E17" s="10">
        <f>E18+E41+E42+E43</f>
        <v>869</v>
      </c>
      <c r="F17" s="10">
        <f>F18+F41+F42+F43</f>
        <v>5335</v>
      </c>
      <c r="G17" s="10">
        <v>4358</v>
      </c>
      <c r="H17" s="43">
        <v>0.81686972820993442</v>
      </c>
      <c r="I17" s="17">
        <f>F17/E17</f>
        <v>6.1392405063291138</v>
      </c>
      <c r="J17" s="11"/>
    </row>
    <row r="18" spans="1:12" ht="24" customHeight="1" x14ac:dyDescent="0.3">
      <c r="A18" s="54"/>
      <c r="B18" s="63" t="s">
        <v>71</v>
      </c>
      <c r="C18" s="53" t="s">
        <v>41</v>
      </c>
      <c r="D18" s="12" t="s">
        <v>40</v>
      </c>
      <c r="E18" s="12">
        <f>SUM(E19:E40)</f>
        <v>674</v>
      </c>
      <c r="F18" s="12">
        <f>SUM(F19:F40)</f>
        <v>5122</v>
      </c>
      <c r="G18" s="12">
        <v>4193</v>
      </c>
      <c r="H18" s="44">
        <v>0.81862553689964856</v>
      </c>
      <c r="I18" s="18">
        <f>F18/E18</f>
        <v>7.5994065281899106</v>
      </c>
      <c r="J18" s="11"/>
    </row>
    <row r="19" spans="1:12" ht="24" customHeight="1" x14ac:dyDescent="0.3">
      <c r="A19" s="54"/>
      <c r="B19" s="64"/>
      <c r="C19" s="53"/>
      <c r="D19" s="28" t="s">
        <v>72</v>
      </c>
      <c r="E19" s="29">
        <v>36</v>
      </c>
      <c r="F19" s="29">
        <v>489</v>
      </c>
      <c r="G19" s="29">
        <v>384</v>
      </c>
      <c r="H19" s="41">
        <v>0.78527607361963192</v>
      </c>
      <c r="I19" s="30">
        <f t="shared" ref="I19:I45" si="1">F19/E19</f>
        <v>13.583333333333334</v>
      </c>
      <c r="J19" s="11"/>
    </row>
    <row r="20" spans="1:12" ht="24" customHeight="1" x14ac:dyDescent="0.3">
      <c r="A20" s="54"/>
      <c r="B20" s="64"/>
      <c r="C20" s="53"/>
      <c r="D20" s="28" t="s">
        <v>62</v>
      </c>
      <c r="E20" s="29">
        <v>75</v>
      </c>
      <c r="F20" s="29">
        <v>603</v>
      </c>
      <c r="G20" s="29">
        <v>496</v>
      </c>
      <c r="H20" s="41">
        <v>0.82255389718076288</v>
      </c>
      <c r="I20" s="30">
        <f t="shared" si="1"/>
        <v>8.0399999999999991</v>
      </c>
      <c r="J20" s="11"/>
      <c r="L20" s="24" t="s">
        <v>73</v>
      </c>
    </row>
    <row r="21" spans="1:12" ht="24" customHeight="1" x14ac:dyDescent="0.3">
      <c r="A21" s="54"/>
      <c r="B21" s="64"/>
      <c r="C21" s="53"/>
      <c r="D21" s="28" t="s">
        <v>63</v>
      </c>
      <c r="E21" s="29">
        <v>62</v>
      </c>
      <c r="F21" s="29">
        <v>744</v>
      </c>
      <c r="G21" s="29">
        <v>590</v>
      </c>
      <c r="H21" s="41">
        <v>0.793010752688172</v>
      </c>
      <c r="I21" s="30">
        <f t="shared" si="1"/>
        <v>12</v>
      </c>
      <c r="J21" s="11"/>
    </row>
    <row r="22" spans="1:12" ht="24" customHeight="1" x14ac:dyDescent="0.3">
      <c r="A22" s="54"/>
      <c r="B22" s="64"/>
      <c r="C22" s="53"/>
      <c r="D22" s="28" t="s">
        <v>1</v>
      </c>
      <c r="E22" s="29">
        <v>38</v>
      </c>
      <c r="F22" s="29">
        <v>334</v>
      </c>
      <c r="G22" s="29">
        <v>280</v>
      </c>
      <c r="H22" s="41">
        <v>0.83832335329341312</v>
      </c>
      <c r="I22" s="30">
        <f t="shared" si="1"/>
        <v>8.7894736842105257</v>
      </c>
      <c r="J22" s="11"/>
    </row>
    <row r="23" spans="1:12" ht="24" customHeight="1" x14ac:dyDescent="0.3">
      <c r="A23" s="54"/>
      <c r="B23" s="64"/>
      <c r="C23" s="53"/>
      <c r="D23" s="28" t="s">
        <v>74</v>
      </c>
      <c r="E23" s="29">
        <v>44</v>
      </c>
      <c r="F23" s="29">
        <v>394</v>
      </c>
      <c r="G23" s="29">
        <v>348</v>
      </c>
      <c r="H23" s="41">
        <v>0.88324873096446699</v>
      </c>
      <c r="I23" s="30">
        <f t="shared" si="1"/>
        <v>8.954545454545455</v>
      </c>
      <c r="J23" s="11"/>
    </row>
    <row r="24" spans="1:12" ht="24" customHeight="1" x14ac:dyDescent="0.3">
      <c r="A24" s="54"/>
      <c r="B24" s="64"/>
      <c r="C24" s="53"/>
      <c r="D24" s="28" t="s">
        <v>75</v>
      </c>
      <c r="E24" s="29">
        <v>23</v>
      </c>
      <c r="F24" s="29">
        <v>169</v>
      </c>
      <c r="G24" s="29">
        <v>139</v>
      </c>
      <c r="H24" s="41">
        <v>0.8224852071005917</v>
      </c>
      <c r="I24" s="30">
        <f t="shared" si="1"/>
        <v>7.3478260869565215</v>
      </c>
      <c r="J24" s="11"/>
    </row>
    <row r="25" spans="1:12" ht="24" customHeight="1" x14ac:dyDescent="0.3">
      <c r="A25" s="54"/>
      <c r="B25" s="64"/>
      <c r="C25" s="53"/>
      <c r="D25" s="28" t="s">
        <v>64</v>
      </c>
      <c r="E25" s="29">
        <v>18</v>
      </c>
      <c r="F25" s="29">
        <v>79</v>
      </c>
      <c r="G25" s="29">
        <v>66</v>
      </c>
      <c r="H25" s="41">
        <v>0.83544303797468356</v>
      </c>
      <c r="I25" s="30">
        <f t="shared" si="1"/>
        <v>4.3888888888888893</v>
      </c>
      <c r="J25" s="11"/>
    </row>
    <row r="26" spans="1:12" ht="24" customHeight="1" x14ac:dyDescent="0.3">
      <c r="A26" s="54"/>
      <c r="B26" s="64"/>
      <c r="C26" s="53"/>
      <c r="D26" s="28" t="s">
        <v>76</v>
      </c>
      <c r="E26" s="29">
        <v>9</v>
      </c>
      <c r="F26" s="29">
        <v>84</v>
      </c>
      <c r="G26" s="29">
        <v>67</v>
      </c>
      <c r="H26" s="41">
        <v>0.79761904761904767</v>
      </c>
      <c r="I26" s="30">
        <f t="shared" si="1"/>
        <v>9.3333333333333339</v>
      </c>
      <c r="J26" s="11"/>
    </row>
    <row r="27" spans="1:12" ht="24" customHeight="1" x14ac:dyDescent="0.3">
      <c r="A27" s="54"/>
      <c r="B27" s="64"/>
      <c r="C27" s="53"/>
      <c r="D27" s="28" t="s">
        <v>65</v>
      </c>
      <c r="E27" s="29">
        <v>28</v>
      </c>
      <c r="F27" s="29">
        <v>163</v>
      </c>
      <c r="G27" s="29">
        <v>140</v>
      </c>
      <c r="H27" s="41">
        <v>0.85889570552147243</v>
      </c>
      <c r="I27" s="30">
        <f t="shared" si="1"/>
        <v>5.8214285714285712</v>
      </c>
      <c r="J27" s="11"/>
    </row>
    <row r="28" spans="1:12" ht="24" customHeight="1" x14ac:dyDescent="0.3">
      <c r="A28" s="54"/>
      <c r="B28" s="64"/>
      <c r="C28" s="53"/>
      <c r="D28" s="28" t="s">
        <v>77</v>
      </c>
      <c r="E28" s="29">
        <v>25</v>
      </c>
      <c r="F28" s="29">
        <v>126</v>
      </c>
      <c r="G28" s="29">
        <v>102</v>
      </c>
      <c r="H28" s="41">
        <v>0.80952380952380953</v>
      </c>
      <c r="I28" s="30">
        <f t="shared" si="1"/>
        <v>5.04</v>
      </c>
      <c r="J28" s="11"/>
    </row>
    <row r="29" spans="1:12" ht="24" customHeight="1" x14ac:dyDescent="0.3">
      <c r="A29" s="54"/>
      <c r="B29" s="64"/>
      <c r="C29" s="53"/>
      <c r="D29" s="28" t="s">
        <v>78</v>
      </c>
      <c r="E29" s="29">
        <v>18</v>
      </c>
      <c r="F29" s="29">
        <v>148</v>
      </c>
      <c r="G29" s="29">
        <v>124</v>
      </c>
      <c r="H29" s="41">
        <v>0.83783783783783783</v>
      </c>
      <c r="I29" s="30">
        <f t="shared" si="1"/>
        <v>8.2222222222222214</v>
      </c>
      <c r="J29" s="11"/>
    </row>
    <row r="30" spans="1:12" ht="24" customHeight="1" x14ac:dyDescent="0.3">
      <c r="A30" s="54"/>
      <c r="B30" s="64"/>
      <c r="C30" s="53"/>
      <c r="D30" s="28" t="s">
        <v>66</v>
      </c>
      <c r="E30" s="29">
        <v>15</v>
      </c>
      <c r="F30" s="29">
        <v>87</v>
      </c>
      <c r="G30" s="29">
        <v>74</v>
      </c>
      <c r="H30" s="41">
        <v>0.85057471264367812</v>
      </c>
      <c r="I30" s="30">
        <f t="shared" si="1"/>
        <v>5.8</v>
      </c>
      <c r="J30" s="11"/>
    </row>
    <row r="31" spans="1:12" ht="24" customHeight="1" x14ac:dyDescent="0.3">
      <c r="A31" s="54"/>
      <c r="B31" s="64"/>
      <c r="C31" s="53"/>
      <c r="D31" s="28" t="s">
        <v>67</v>
      </c>
      <c r="E31" s="29">
        <v>19</v>
      </c>
      <c r="F31" s="29">
        <v>90</v>
      </c>
      <c r="G31" s="29">
        <v>79</v>
      </c>
      <c r="H31" s="41">
        <v>0.87777777777777777</v>
      </c>
      <c r="I31" s="30">
        <f t="shared" si="1"/>
        <v>4.7368421052631575</v>
      </c>
      <c r="J31" s="11"/>
    </row>
    <row r="32" spans="1:12" ht="24" customHeight="1" x14ac:dyDescent="0.3">
      <c r="A32" s="54"/>
      <c r="B32" s="64"/>
      <c r="C32" s="53"/>
      <c r="D32" s="28" t="s">
        <v>79</v>
      </c>
      <c r="E32" s="29">
        <v>53</v>
      </c>
      <c r="F32" s="29">
        <v>354</v>
      </c>
      <c r="G32" s="29">
        <v>279</v>
      </c>
      <c r="H32" s="41">
        <v>0.78813559322033899</v>
      </c>
      <c r="I32" s="30">
        <f t="shared" si="1"/>
        <v>6.6792452830188678</v>
      </c>
      <c r="J32" s="11"/>
    </row>
    <row r="33" spans="1:10" ht="24" customHeight="1" x14ac:dyDescent="0.3">
      <c r="A33" s="54"/>
      <c r="B33" s="64"/>
      <c r="C33" s="53"/>
      <c r="D33" s="28" t="s">
        <v>80</v>
      </c>
      <c r="E33" s="29">
        <v>22</v>
      </c>
      <c r="F33" s="29">
        <v>131</v>
      </c>
      <c r="G33" s="29">
        <v>105</v>
      </c>
      <c r="H33" s="41">
        <v>0.80152671755725191</v>
      </c>
      <c r="I33" s="30">
        <f t="shared" si="1"/>
        <v>5.9545454545454541</v>
      </c>
      <c r="J33" s="11"/>
    </row>
    <row r="34" spans="1:10" ht="24" customHeight="1" x14ac:dyDescent="0.3">
      <c r="A34" s="54"/>
      <c r="B34" s="64"/>
      <c r="C34" s="53"/>
      <c r="D34" s="28" t="s">
        <v>81</v>
      </c>
      <c r="E34" s="29">
        <v>22</v>
      </c>
      <c r="F34" s="29">
        <v>212</v>
      </c>
      <c r="G34" s="29">
        <v>179</v>
      </c>
      <c r="H34" s="41">
        <v>0.84433962264150941</v>
      </c>
      <c r="I34" s="30">
        <f t="shared" si="1"/>
        <v>9.6363636363636367</v>
      </c>
      <c r="J34" s="11"/>
    </row>
    <row r="35" spans="1:10" ht="24" customHeight="1" x14ac:dyDescent="0.3">
      <c r="A35" s="58"/>
      <c r="B35" s="64"/>
      <c r="C35" s="53"/>
      <c r="D35" s="28" t="s">
        <v>82</v>
      </c>
      <c r="E35" s="29">
        <v>32</v>
      </c>
      <c r="F35" s="29">
        <v>163</v>
      </c>
      <c r="G35" s="29">
        <v>142</v>
      </c>
      <c r="H35" s="41">
        <v>0.87116564417177911</v>
      </c>
      <c r="I35" s="30">
        <f t="shared" si="1"/>
        <v>5.09375</v>
      </c>
      <c r="J35" s="11"/>
    </row>
    <row r="36" spans="1:10" ht="24" customHeight="1" x14ac:dyDescent="0.3">
      <c r="A36" s="57" t="s">
        <v>51</v>
      </c>
      <c r="B36" s="64"/>
      <c r="C36" s="53"/>
      <c r="D36" s="28" t="s">
        <v>68</v>
      </c>
      <c r="E36" s="29">
        <v>18</v>
      </c>
      <c r="F36" s="29">
        <v>71</v>
      </c>
      <c r="G36" s="29">
        <v>59</v>
      </c>
      <c r="H36" s="41">
        <v>0.83098591549295775</v>
      </c>
      <c r="I36" s="30">
        <f t="shared" si="1"/>
        <v>3.9444444444444446</v>
      </c>
      <c r="J36" s="11"/>
    </row>
    <row r="37" spans="1:10" ht="24" customHeight="1" x14ac:dyDescent="0.3">
      <c r="A37" s="54"/>
      <c r="B37" s="64"/>
      <c r="C37" s="53"/>
      <c r="D37" s="28" t="s">
        <v>69</v>
      </c>
      <c r="E37" s="29">
        <v>18</v>
      </c>
      <c r="F37" s="29">
        <v>132</v>
      </c>
      <c r="G37" s="29">
        <v>104</v>
      </c>
      <c r="H37" s="41">
        <v>0.78787878787878785</v>
      </c>
      <c r="I37" s="30">
        <f t="shared" si="1"/>
        <v>7.333333333333333</v>
      </c>
      <c r="J37" s="11"/>
    </row>
    <row r="38" spans="1:10" ht="24" customHeight="1" x14ac:dyDescent="0.3">
      <c r="A38" s="54"/>
      <c r="B38" s="64"/>
      <c r="C38" s="53"/>
      <c r="D38" s="28" t="s">
        <v>70</v>
      </c>
      <c r="E38" s="29">
        <v>21</v>
      </c>
      <c r="F38" s="29">
        <v>149</v>
      </c>
      <c r="G38" s="29">
        <v>122</v>
      </c>
      <c r="H38" s="41">
        <v>0.81879194630872487</v>
      </c>
      <c r="I38" s="30">
        <f t="shared" si="1"/>
        <v>7.0952380952380949</v>
      </c>
      <c r="J38" s="11"/>
    </row>
    <row r="39" spans="1:10" ht="24" customHeight="1" x14ac:dyDescent="0.3">
      <c r="A39" s="54"/>
      <c r="B39" s="64"/>
      <c r="C39" s="53"/>
      <c r="D39" s="28" t="s">
        <v>83</v>
      </c>
      <c r="E39" s="29">
        <v>34</v>
      </c>
      <c r="F39" s="29">
        <v>146</v>
      </c>
      <c r="G39" s="29">
        <v>117</v>
      </c>
      <c r="H39" s="41">
        <v>0.80136986301369861</v>
      </c>
      <c r="I39" s="30">
        <f t="shared" si="1"/>
        <v>4.2941176470588234</v>
      </c>
      <c r="J39" s="11"/>
    </row>
    <row r="40" spans="1:10" ht="24" customHeight="1" x14ac:dyDescent="0.3">
      <c r="A40" s="54"/>
      <c r="B40" s="64"/>
      <c r="C40" s="53"/>
      <c r="D40" s="28" t="s">
        <v>2</v>
      </c>
      <c r="E40" s="29">
        <v>44</v>
      </c>
      <c r="F40" s="29">
        <v>254</v>
      </c>
      <c r="G40" s="29">
        <v>197</v>
      </c>
      <c r="H40" s="41">
        <v>0.77559055118110232</v>
      </c>
      <c r="I40" s="30">
        <f t="shared" si="1"/>
        <v>5.7727272727272725</v>
      </c>
      <c r="J40" s="11"/>
    </row>
    <row r="41" spans="1:10" ht="24" customHeight="1" x14ac:dyDescent="0.3">
      <c r="A41" s="54"/>
      <c r="B41" s="64"/>
      <c r="C41" s="49" t="s">
        <v>10</v>
      </c>
      <c r="D41" s="28" t="s">
        <v>84</v>
      </c>
      <c r="E41" s="29">
        <v>42</v>
      </c>
      <c r="F41" s="29">
        <v>94</v>
      </c>
      <c r="G41" s="29">
        <v>75</v>
      </c>
      <c r="H41" s="41">
        <v>0.7978723404255319</v>
      </c>
      <c r="I41" s="30">
        <f t="shared" si="1"/>
        <v>2.2380952380952381</v>
      </c>
      <c r="J41" s="11"/>
    </row>
    <row r="42" spans="1:10" ht="24" customHeight="1" x14ac:dyDescent="0.3">
      <c r="A42" s="54"/>
      <c r="B42" s="64"/>
      <c r="C42" s="49" t="s">
        <v>11</v>
      </c>
      <c r="D42" s="28" t="s">
        <v>84</v>
      </c>
      <c r="E42" s="29">
        <v>151</v>
      </c>
      <c r="F42" s="29">
        <v>99</v>
      </c>
      <c r="G42" s="29">
        <v>77</v>
      </c>
      <c r="H42" s="41">
        <v>0.77777777777777779</v>
      </c>
      <c r="I42" s="30">
        <f t="shared" si="1"/>
        <v>0.6556291390728477</v>
      </c>
      <c r="J42" s="11"/>
    </row>
    <row r="43" spans="1:10" ht="24" customHeight="1" x14ac:dyDescent="0.3">
      <c r="A43" s="54"/>
      <c r="B43" s="64"/>
      <c r="C43" s="53" t="s">
        <v>85</v>
      </c>
      <c r="D43" s="12" t="s">
        <v>40</v>
      </c>
      <c r="E43" s="12">
        <v>2</v>
      </c>
      <c r="F43" s="12">
        <v>20</v>
      </c>
      <c r="G43" s="12">
        <v>13</v>
      </c>
      <c r="H43" s="44">
        <v>0.65</v>
      </c>
      <c r="I43" s="18">
        <f t="shared" si="1"/>
        <v>10</v>
      </c>
      <c r="J43" s="11"/>
    </row>
    <row r="44" spans="1:10" ht="24" customHeight="1" x14ac:dyDescent="0.3">
      <c r="A44" s="54"/>
      <c r="B44" s="64"/>
      <c r="C44" s="53"/>
      <c r="D44" s="32" t="s">
        <v>57</v>
      </c>
      <c r="E44" s="29">
        <v>1</v>
      </c>
      <c r="F44" s="29">
        <v>8</v>
      </c>
      <c r="G44" s="29">
        <v>5</v>
      </c>
      <c r="H44" s="41">
        <v>0.625</v>
      </c>
      <c r="I44" s="30">
        <f t="shared" si="1"/>
        <v>8</v>
      </c>
      <c r="J44" s="11"/>
    </row>
    <row r="45" spans="1:10" ht="24" customHeight="1" x14ac:dyDescent="0.3">
      <c r="A45" s="54"/>
      <c r="B45" s="65"/>
      <c r="C45" s="53"/>
      <c r="D45" s="32" t="s">
        <v>56</v>
      </c>
      <c r="E45" s="29">
        <v>1</v>
      </c>
      <c r="F45" s="29">
        <v>12</v>
      </c>
      <c r="G45" s="29">
        <v>8</v>
      </c>
      <c r="H45" s="41">
        <v>0.66666666666666663</v>
      </c>
      <c r="I45" s="30">
        <f t="shared" si="1"/>
        <v>12</v>
      </c>
      <c r="J45" s="11"/>
    </row>
    <row r="46" spans="1:10" ht="24" customHeight="1" x14ac:dyDescent="0.3">
      <c r="A46" s="54"/>
      <c r="B46" s="56" t="s">
        <v>39</v>
      </c>
      <c r="C46" s="56"/>
      <c r="D46" s="50"/>
      <c r="E46" s="50">
        <f>E47+E67</f>
        <v>41</v>
      </c>
      <c r="F46" s="50">
        <f>F47+F67</f>
        <v>322</v>
      </c>
      <c r="G46" s="50">
        <v>240</v>
      </c>
      <c r="H46" s="45">
        <v>0.74534161490683226</v>
      </c>
      <c r="I46" s="17">
        <f>F46/E46</f>
        <v>7.8536585365853657</v>
      </c>
      <c r="J46" s="11"/>
    </row>
    <row r="47" spans="1:10" ht="24" customHeight="1" x14ac:dyDescent="0.3">
      <c r="A47" s="54"/>
      <c r="B47" s="53" t="s">
        <v>43</v>
      </c>
      <c r="C47" s="53" t="s">
        <v>53</v>
      </c>
      <c r="D47" s="12" t="s">
        <v>40</v>
      </c>
      <c r="E47" s="12">
        <f>SUM(E48:E66)</f>
        <v>34</v>
      </c>
      <c r="F47" s="12">
        <f>SUM(F48:F66)</f>
        <v>320</v>
      </c>
      <c r="G47" s="12">
        <v>238</v>
      </c>
      <c r="H47" s="44">
        <v>0.74375000000000002</v>
      </c>
      <c r="I47" s="18">
        <f>F47/E47</f>
        <v>9.4117647058823533</v>
      </c>
      <c r="J47" s="11"/>
    </row>
    <row r="48" spans="1:10" ht="24" customHeight="1" x14ac:dyDescent="0.3">
      <c r="A48" s="54"/>
      <c r="B48" s="53"/>
      <c r="C48" s="53"/>
      <c r="D48" s="28" t="s">
        <v>72</v>
      </c>
      <c r="E48" s="29">
        <v>3</v>
      </c>
      <c r="F48" s="29">
        <v>39</v>
      </c>
      <c r="G48" s="29">
        <v>28</v>
      </c>
      <c r="H48" s="41">
        <v>0.71794871794871795</v>
      </c>
      <c r="I48" s="16">
        <f t="shared" ref="I48:I67" si="2">F48/E48</f>
        <v>13</v>
      </c>
      <c r="J48" s="11"/>
    </row>
    <row r="49" spans="1:10" ht="24" customHeight="1" x14ac:dyDescent="0.3">
      <c r="A49" s="54"/>
      <c r="B49" s="53"/>
      <c r="C49" s="53"/>
      <c r="D49" s="28" t="s">
        <v>62</v>
      </c>
      <c r="E49" s="29">
        <v>4</v>
      </c>
      <c r="F49" s="29">
        <v>64</v>
      </c>
      <c r="G49" s="29">
        <v>51</v>
      </c>
      <c r="H49" s="41">
        <v>0.796875</v>
      </c>
      <c r="I49" s="16">
        <f t="shared" si="2"/>
        <v>16</v>
      </c>
      <c r="J49" s="11"/>
    </row>
    <row r="50" spans="1:10" ht="24" customHeight="1" x14ac:dyDescent="0.3">
      <c r="A50" s="54"/>
      <c r="B50" s="53"/>
      <c r="C50" s="53"/>
      <c r="D50" s="28" t="s">
        <v>63</v>
      </c>
      <c r="E50" s="29">
        <v>3</v>
      </c>
      <c r="F50" s="29">
        <v>61</v>
      </c>
      <c r="G50" s="29">
        <v>39</v>
      </c>
      <c r="H50" s="41">
        <v>0.63934426229508201</v>
      </c>
      <c r="I50" s="16">
        <f t="shared" si="2"/>
        <v>20.333333333333332</v>
      </c>
      <c r="J50" s="11"/>
    </row>
    <row r="51" spans="1:10" ht="24" customHeight="1" x14ac:dyDescent="0.3">
      <c r="A51" s="54"/>
      <c r="B51" s="53"/>
      <c r="C51" s="53"/>
      <c r="D51" s="28" t="s">
        <v>1</v>
      </c>
      <c r="E51" s="29">
        <v>3</v>
      </c>
      <c r="F51" s="29">
        <v>28</v>
      </c>
      <c r="G51" s="29">
        <v>23</v>
      </c>
      <c r="H51" s="41">
        <v>0.8214285714285714</v>
      </c>
      <c r="I51" s="16">
        <f t="shared" si="2"/>
        <v>9.3333333333333339</v>
      </c>
      <c r="J51" s="11"/>
    </row>
    <row r="52" spans="1:10" ht="24" customHeight="1" x14ac:dyDescent="0.3">
      <c r="A52" s="54"/>
      <c r="B52" s="53"/>
      <c r="C52" s="53"/>
      <c r="D52" s="28" t="s">
        <v>74</v>
      </c>
      <c r="E52" s="29">
        <v>1</v>
      </c>
      <c r="F52" s="29">
        <v>14</v>
      </c>
      <c r="G52" s="29">
        <v>10</v>
      </c>
      <c r="H52" s="41">
        <v>0.7142857142857143</v>
      </c>
      <c r="I52" s="16">
        <f t="shared" si="2"/>
        <v>14</v>
      </c>
      <c r="J52" s="11"/>
    </row>
    <row r="53" spans="1:10" ht="24" customHeight="1" x14ac:dyDescent="0.3">
      <c r="A53" s="54"/>
      <c r="B53" s="53"/>
      <c r="C53" s="53"/>
      <c r="D53" s="28" t="s">
        <v>75</v>
      </c>
      <c r="E53" s="29">
        <v>1</v>
      </c>
      <c r="F53" s="29">
        <v>9</v>
      </c>
      <c r="G53" s="29">
        <v>8</v>
      </c>
      <c r="H53" s="41">
        <v>0.88888888888888884</v>
      </c>
      <c r="I53" s="16">
        <f t="shared" si="2"/>
        <v>9</v>
      </c>
      <c r="J53" s="11"/>
    </row>
    <row r="54" spans="1:10" ht="24" customHeight="1" x14ac:dyDescent="0.3">
      <c r="A54" s="54"/>
      <c r="B54" s="53"/>
      <c r="C54" s="53"/>
      <c r="D54" s="28" t="s">
        <v>64</v>
      </c>
      <c r="E54" s="29">
        <v>1</v>
      </c>
      <c r="F54" s="29">
        <v>2</v>
      </c>
      <c r="G54" s="29">
        <v>2</v>
      </c>
      <c r="H54" s="41">
        <v>1</v>
      </c>
      <c r="I54" s="16">
        <f t="shared" si="2"/>
        <v>2</v>
      </c>
      <c r="J54" s="11"/>
    </row>
    <row r="55" spans="1:10" ht="24" customHeight="1" x14ac:dyDescent="0.3">
      <c r="A55" s="54"/>
      <c r="B55" s="53"/>
      <c r="C55" s="53"/>
      <c r="D55" s="28" t="s">
        <v>76</v>
      </c>
      <c r="E55" s="29">
        <v>1</v>
      </c>
      <c r="F55" s="29">
        <v>5</v>
      </c>
      <c r="G55" s="29">
        <v>5</v>
      </c>
      <c r="H55" s="41">
        <v>1</v>
      </c>
      <c r="I55" s="16">
        <f t="shared" si="2"/>
        <v>5</v>
      </c>
      <c r="J55" s="11"/>
    </row>
    <row r="56" spans="1:10" ht="24" customHeight="1" x14ac:dyDescent="0.3">
      <c r="A56" s="54"/>
      <c r="B56" s="53"/>
      <c r="C56" s="53"/>
      <c r="D56" s="28" t="s">
        <v>77</v>
      </c>
      <c r="E56" s="29">
        <v>1</v>
      </c>
      <c r="F56" s="29">
        <v>4</v>
      </c>
      <c r="G56" s="29">
        <v>4</v>
      </c>
      <c r="H56" s="41">
        <v>1</v>
      </c>
      <c r="I56" s="16">
        <f t="shared" si="2"/>
        <v>4</v>
      </c>
      <c r="J56" s="11"/>
    </row>
    <row r="57" spans="1:10" ht="24" customHeight="1" x14ac:dyDescent="0.3">
      <c r="A57" s="54"/>
      <c r="B57" s="53"/>
      <c r="C57" s="53"/>
      <c r="D57" s="28" t="s">
        <v>78</v>
      </c>
      <c r="E57" s="29">
        <v>1</v>
      </c>
      <c r="F57" s="29">
        <v>6</v>
      </c>
      <c r="G57" s="29">
        <v>4</v>
      </c>
      <c r="H57" s="41">
        <v>0.66666666666666663</v>
      </c>
      <c r="I57" s="16">
        <f t="shared" si="2"/>
        <v>6</v>
      </c>
      <c r="J57" s="11"/>
    </row>
    <row r="58" spans="1:10" ht="24" customHeight="1" x14ac:dyDescent="0.3">
      <c r="A58" s="54"/>
      <c r="B58" s="53"/>
      <c r="C58" s="53"/>
      <c r="D58" s="28" t="s">
        <v>66</v>
      </c>
      <c r="E58" s="29">
        <v>1</v>
      </c>
      <c r="F58" s="29">
        <v>2</v>
      </c>
      <c r="G58" s="29">
        <v>2</v>
      </c>
      <c r="H58" s="41">
        <v>1</v>
      </c>
      <c r="I58" s="16">
        <f t="shared" si="2"/>
        <v>2</v>
      </c>
      <c r="J58" s="11"/>
    </row>
    <row r="59" spans="1:10" ht="24" customHeight="1" x14ac:dyDescent="0.3">
      <c r="A59" s="54"/>
      <c r="B59" s="53"/>
      <c r="C59" s="53"/>
      <c r="D59" s="28" t="s">
        <v>67</v>
      </c>
      <c r="E59" s="29">
        <v>1</v>
      </c>
      <c r="F59" s="29">
        <v>4</v>
      </c>
      <c r="G59" s="29">
        <v>4</v>
      </c>
      <c r="H59" s="41">
        <v>1</v>
      </c>
      <c r="I59" s="16">
        <f t="shared" si="2"/>
        <v>4</v>
      </c>
      <c r="J59" s="11"/>
    </row>
    <row r="60" spans="1:10" ht="24" customHeight="1" x14ac:dyDescent="0.3">
      <c r="A60" s="54"/>
      <c r="B60" s="53"/>
      <c r="C60" s="53"/>
      <c r="D60" s="28" t="s">
        <v>79</v>
      </c>
      <c r="E60" s="29">
        <v>4</v>
      </c>
      <c r="F60" s="29">
        <v>32</v>
      </c>
      <c r="G60" s="29">
        <v>23</v>
      </c>
      <c r="H60" s="41">
        <v>0.71875</v>
      </c>
      <c r="I60" s="16">
        <f t="shared" si="2"/>
        <v>8</v>
      </c>
      <c r="J60" s="11"/>
    </row>
    <row r="61" spans="1:10" ht="24" customHeight="1" x14ac:dyDescent="0.3">
      <c r="A61" s="54"/>
      <c r="B61" s="53"/>
      <c r="C61" s="53"/>
      <c r="D61" s="28" t="s">
        <v>80</v>
      </c>
      <c r="E61" s="29">
        <v>1</v>
      </c>
      <c r="F61" s="29">
        <v>2</v>
      </c>
      <c r="G61" s="29">
        <v>2</v>
      </c>
      <c r="H61" s="41">
        <v>1</v>
      </c>
      <c r="I61" s="16">
        <f t="shared" si="2"/>
        <v>2</v>
      </c>
      <c r="J61" s="11"/>
    </row>
    <row r="62" spans="1:10" ht="24" customHeight="1" x14ac:dyDescent="0.3">
      <c r="A62" s="54"/>
      <c r="B62" s="53"/>
      <c r="C62" s="53"/>
      <c r="D62" s="28" t="s">
        <v>81</v>
      </c>
      <c r="E62" s="29">
        <v>3</v>
      </c>
      <c r="F62" s="29">
        <v>25</v>
      </c>
      <c r="G62" s="29">
        <v>18</v>
      </c>
      <c r="H62" s="41">
        <v>0.72</v>
      </c>
      <c r="I62" s="16">
        <f t="shared" si="2"/>
        <v>8.3333333333333339</v>
      </c>
      <c r="J62" s="11"/>
    </row>
    <row r="63" spans="1:10" ht="24" customHeight="1" x14ac:dyDescent="0.3">
      <c r="A63" s="54"/>
      <c r="B63" s="53"/>
      <c r="C63" s="53"/>
      <c r="D63" s="28" t="s">
        <v>82</v>
      </c>
      <c r="E63" s="29">
        <v>1</v>
      </c>
      <c r="F63" s="29">
        <v>4</v>
      </c>
      <c r="G63" s="29">
        <v>3</v>
      </c>
      <c r="H63" s="41">
        <v>0.75</v>
      </c>
      <c r="I63" s="16">
        <f t="shared" si="2"/>
        <v>4</v>
      </c>
      <c r="J63" s="11"/>
    </row>
    <row r="64" spans="1:10" ht="24" customHeight="1" x14ac:dyDescent="0.3">
      <c r="A64" s="54"/>
      <c r="B64" s="53"/>
      <c r="C64" s="53"/>
      <c r="D64" s="28" t="s">
        <v>69</v>
      </c>
      <c r="E64" s="29">
        <v>1</v>
      </c>
      <c r="F64" s="29">
        <v>6</v>
      </c>
      <c r="G64" s="29">
        <v>4</v>
      </c>
      <c r="H64" s="41">
        <v>0.66666666666666663</v>
      </c>
      <c r="I64" s="16">
        <f t="shared" si="2"/>
        <v>6</v>
      </c>
      <c r="J64" s="11"/>
    </row>
    <row r="65" spans="1:10" ht="24" customHeight="1" x14ac:dyDescent="0.3">
      <c r="A65" s="54"/>
      <c r="B65" s="53"/>
      <c r="C65" s="53"/>
      <c r="D65" s="28" t="s">
        <v>70</v>
      </c>
      <c r="E65" s="29">
        <v>2</v>
      </c>
      <c r="F65" s="29">
        <v>7</v>
      </c>
      <c r="G65" s="29">
        <v>6</v>
      </c>
      <c r="H65" s="41">
        <v>0.8571428571428571</v>
      </c>
      <c r="I65" s="16">
        <f t="shared" si="2"/>
        <v>3.5</v>
      </c>
      <c r="J65" s="11"/>
    </row>
    <row r="66" spans="1:10" ht="24" customHeight="1" x14ac:dyDescent="0.3">
      <c r="A66" s="54"/>
      <c r="B66" s="53"/>
      <c r="C66" s="53"/>
      <c r="D66" s="28" t="s">
        <v>2</v>
      </c>
      <c r="E66" s="29">
        <v>1</v>
      </c>
      <c r="F66" s="29">
        <v>6</v>
      </c>
      <c r="G66" s="29">
        <v>2</v>
      </c>
      <c r="H66" s="41">
        <v>0.33333333333333331</v>
      </c>
      <c r="I66" s="16">
        <f t="shared" si="2"/>
        <v>6</v>
      </c>
      <c r="J66" s="11"/>
    </row>
    <row r="67" spans="1:10" ht="24" customHeight="1" x14ac:dyDescent="0.3">
      <c r="A67" s="54"/>
      <c r="B67" s="53"/>
      <c r="C67" s="49" t="s">
        <v>12</v>
      </c>
      <c r="D67" s="28" t="s">
        <v>84</v>
      </c>
      <c r="E67" s="29">
        <v>7</v>
      </c>
      <c r="F67" s="29">
        <v>2</v>
      </c>
      <c r="G67" s="29">
        <v>2</v>
      </c>
      <c r="H67" s="41">
        <v>1</v>
      </c>
      <c r="I67" s="16">
        <f t="shared" si="2"/>
        <v>0.2857142857142857</v>
      </c>
      <c r="J67" s="11"/>
    </row>
    <row r="68" spans="1:10" ht="24" customHeight="1" x14ac:dyDescent="0.3">
      <c r="A68" s="54"/>
      <c r="B68" s="56" t="s">
        <v>39</v>
      </c>
      <c r="C68" s="56"/>
      <c r="D68" s="50"/>
      <c r="E68" s="50">
        <f>E69+E91+E92</f>
        <v>181</v>
      </c>
      <c r="F68" s="50">
        <f>F69+F91+F92</f>
        <v>1116</v>
      </c>
      <c r="G68" s="50">
        <v>888</v>
      </c>
      <c r="H68" s="45">
        <v>0.79569892473118276</v>
      </c>
      <c r="I68" s="17">
        <f>F68/E68</f>
        <v>6.165745856353591</v>
      </c>
      <c r="J68" s="11"/>
    </row>
    <row r="69" spans="1:10" ht="24" customHeight="1" x14ac:dyDescent="0.3">
      <c r="A69" s="54"/>
      <c r="B69" s="53" t="s">
        <v>54</v>
      </c>
      <c r="C69" s="63" t="s">
        <v>54</v>
      </c>
      <c r="D69" s="12" t="s">
        <v>40</v>
      </c>
      <c r="E69" s="12">
        <f>SUM(E70:E90)</f>
        <v>142</v>
      </c>
      <c r="F69" s="12">
        <f>SUM(F70:F90)</f>
        <v>1074</v>
      </c>
      <c r="G69" s="12">
        <v>854</v>
      </c>
      <c r="H69" s="44">
        <v>0.7951582867783985</v>
      </c>
      <c r="I69" s="18">
        <f>F69/E69</f>
        <v>7.563380281690141</v>
      </c>
      <c r="J69" s="11"/>
    </row>
    <row r="70" spans="1:10" ht="24" customHeight="1" x14ac:dyDescent="0.3">
      <c r="A70" s="54"/>
      <c r="B70" s="53"/>
      <c r="C70" s="64"/>
      <c r="D70" s="49" t="s">
        <v>72</v>
      </c>
      <c r="E70" s="49">
        <v>15</v>
      </c>
      <c r="F70" s="20">
        <v>125</v>
      </c>
      <c r="G70" s="29">
        <v>99</v>
      </c>
      <c r="H70" s="41">
        <v>0.79200000000000004</v>
      </c>
      <c r="I70" s="16">
        <f t="shared" ref="I70:I95" si="3">F70/E70</f>
        <v>8.3333333333333339</v>
      </c>
      <c r="J70" s="11"/>
    </row>
    <row r="71" spans="1:10" ht="24" customHeight="1" x14ac:dyDescent="0.3">
      <c r="A71" s="54" t="s">
        <v>51</v>
      </c>
      <c r="B71" s="53"/>
      <c r="C71" s="64"/>
      <c r="D71" s="49" t="s">
        <v>62</v>
      </c>
      <c r="E71" s="49">
        <v>33</v>
      </c>
      <c r="F71" s="20">
        <v>223</v>
      </c>
      <c r="G71" s="29">
        <v>179</v>
      </c>
      <c r="H71" s="41">
        <v>0.80269058295964124</v>
      </c>
      <c r="I71" s="16">
        <f t="shared" si="3"/>
        <v>6.7575757575757578</v>
      </c>
      <c r="J71" s="11"/>
    </row>
    <row r="72" spans="1:10" ht="24" customHeight="1" x14ac:dyDescent="0.3">
      <c r="A72" s="54"/>
      <c r="B72" s="53"/>
      <c r="C72" s="64"/>
      <c r="D72" s="49" t="s">
        <v>63</v>
      </c>
      <c r="E72" s="49">
        <v>5</v>
      </c>
      <c r="F72" s="20">
        <v>71</v>
      </c>
      <c r="G72" s="29">
        <v>55</v>
      </c>
      <c r="H72" s="41">
        <v>0.77464788732394363</v>
      </c>
      <c r="I72" s="16">
        <f t="shared" si="3"/>
        <v>14.2</v>
      </c>
      <c r="J72" s="11"/>
    </row>
    <row r="73" spans="1:10" ht="24" customHeight="1" x14ac:dyDescent="0.3">
      <c r="A73" s="54"/>
      <c r="B73" s="53"/>
      <c r="C73" s="64"/>
      <c r="D73" s="49" t="s">
        <v>1</v>
      </c>
      <c r="E73" s="49">
        <v>12</v>
      </c>
      <c r="F73" s="20">
        <v>87</v>
      </c>
      <c r="G73" s="29">
        <v>62</v>
      </c>
      <c r="H73" s="41">
        <v>0.71264367816091956</v>
      </c>
      <c r="I73" s="16">
        <f t="shared" si="3"/>
        <v>7.25</v>
      </c>
      <c r="J73" s="11"/>
    </row>
    <row r="74" spans="1:10" ht="24" customHeight="1" x14ac:dyDescent="0.3">
      <c r="A74" s="54"/>
      <c r="B74" s="53"/>
      <c r="C74" s="64"/>
      <c r="D74" s="49" t="s">
        <v>74</v>
      </c>
      <c r="E74" s="49">
        <v>2</v>
      </c>
      <c r="F74" s="20">
        <v>38</v>
      </c>
      <c r="G74" s="29">
        <v>27</v>
      </c>
      <c r="H74" s="41">
        <v>0.71052631578947367</v>
      </c>
      <c r="I74" s="16">
        <f t="shared" si="3"/>
        <v>19</v>
      </c>
      <c r="J74" s="11"/>
    </row>
    <row r="75" spans="1:10" ht="24" customHeight="1" x14ac:dyDescent="0.3">
      <c r="A75" s="54"/>
      <c r="B75" s="53"/>
      <c r="C75" s="64"/>
      <c r="D75" s="49" t="s">
        <v>75</v>
      </c>
      <c r="E75" s="49">
        <v>6</v>
      </c>
      <c r="F75" s="20">
        <v>47</v>
      </c>
      <c r="G75" s="29">
        <v>39</v>
      </c>
      <c r="H75" s="41">
        <v>0.82978723404255317</v>
      </c>
      <c r="I75" s="16">
        <f t="shared" si="3"/>
        <v>7.833333333333333</v>
      </c>
      <c r="J75" s="11"/>
    </row>
    <row r="76" spans="1:10" ht="24" customHeight="1" x14ac:dyDescent="0.3">
      <c r="A76" s="54"/>
      <c r="B76" s="53"/>
      <c r="C76" s="64"/>
      <c r="D76" s="49" t="s">
        <v>64</v>
      </c>
      <c r="E76" s="49">
        <v>8</v>
      </c>
      <c r="F76" s="20">
        <v>49</v>
      </c>
      <c r="G76" s="29">
        <v>43</v>
      </c>
      <c r="H76" s="41">
        <v>0.87755102040816324</v>
      </c>
      <c r="I76" s="16">
        <f t="shared" si="3"/>
        <v>6.125</v>
      </c>
      <c r="J76" s="11"/>
    </row>
    <row r="77" spans="1:10" ht="24" customHeight="1" x14ac:dyDescent="0.3">
      <c r="A77" s="54"/>
      <c r="B77" s="53"/>
      <c r="C77" s="64"/>
      <c r="D77" s="28" t="s">
        <v>76</v>
      </c>
      <c r="E77" s="29">
        <v>3</v>
      </c>
      <c r="F77" s="29">
        <v>30</v>
      </c>
      <c r="G77" s="29">
        <v>24</v>
      </c>
      <c r="H77" s="41">
        <v>0.8</v>
      </c>
      <c r="I77" s="16">
        <f t="shared" si="3"/>
        <v>10</v>
      </c>
      <c r="J77" s="11"/>
    </row>
    <row r="78" spans="1:10" ht="24" customHeight="1" x14ac:dyDescent="0.3">
      <c r="A78" s="54"/>
      <c r="B78" s="53"/>
      <c r="C78" s="64"/>
      <c r="D78" s="28" t="s">
        <v>65</v>
      </c>
      <c r="E78" s="29">
        <v>5</v>
      </c>
      <c r="F78" s="29">
        <v>32</v>
      </c>
      <c r="G78" s="29">
        <v>26</v>
      </c>
      <c r="H78" s="41">
        <v>0.8125</v>
      </c>
      <c r="I78" s="16">
        <f t="shared" si="3"/>
        <v>6.4</v>
      </c>
      <c r="J78" s="11"/>
    </row>
    <row r="79" spans="1:10" ht="24" customHeight="1" x14ac:dyDescent="0.3">
      <c r="A79" s="54"/>
      <c r="B79" s="53"/>
      <c r="C79" s="64"/>
      <c r="D79" s="28" t="s">
        <v>77</v>
      </c>
      <c r="E79" s="29">
        <v>4</v>
      </c>
      <c r="F79" s="29">
        <v>47</v>
      </c>
      <c r="G79" s="29">
        <v>40</v>
      </c>
      <c r="H79" s="41">
        <v>0.85106382978723405</v>
      </c>
      <c r="I79" s="16">
        <f t="shared" si="3"/>
        <v>11.75</v>
      </c>
      <c r="J79" s="11"/>
    </row>
    <row r="80" spans="1:10" ht="24" customHeight="1" x14ac:dyDescent="0.3">
      <c r="A80" s="54"/>
      <c r="B80" s="53"/>
      <c r="C80" s="64"/>
      <c r="D80" s="28" t="s">
        <v>78</v>
      </c>
      <c r="E80" s="29">
        <v>2</v>
      </c>
      <c r="F80" s="29">
        <v>25</v>
      </c>
      <c r="G80" s="29">
        <v>18</v>
      </c>
      <c r="H80" s="41">
        <v>0.72</v>
      </c>
      <c r="I80" s="16">
        <f t="shared" si="3"/>
        <v>12.5</v>
      </c>
      <c r="J80" s="11"/>
    </row>
    <row r="81" spans="1:10" ht="24" customHeight="1" x14ac:dyDescent="0.3">
      <c r="A81" s="54"/>
      <c r="B81" s="53"/>
      <c r="C81" s="64"/>
      <c r="D81" s="28" t="s">
        <v>66</v>
      </c>
      <c r="E81" s="29">
        <v>2</v>
      </c>
      <c r="F81" s="29">
        <v>16</v>
      </c>
      <c r="G81" s="29">
        <v>13</v>
      </c>
      <c r="H81" s="41">
        <v>0.8125</v>
      </c>
      <c r="I81" s="16">
        <f t="shared" si="3"/>
        <v>8</v>
      </c>
      <c r="J81" s="11"/>
    </row>
    <row r="82" spans="1:10" ht="24" customHeight="1" x14ac:dyDescent="0.3">
      <c r="A82" s="54"/>
      <c r="B82" s="53"/>
      <c r="C82" s="64"/>
      <c r="D82" s="28" t="s">
        <v>67</v>
      </c>
      <c r="E82" s="29">
        <v>1</v>
      </c>
      <c r="F82" s="29">
        <v>8</v>
      </c>
      <c r="G82" s="29">
        <v>7</v>
      </c>
      <c r="H82" s="41">
        <v>0.875</v>
      </c>
      <c r="I82" s="16">
        <f t="shared" si="3"/>
        <v>8</v>
      </c>
      <c r="J82" s="11"/>
    </row>
    <row r="83" spans="1:10" ht="24" customHeight="1" x14ac:dyDescent="0.3">
      <c r="A83" s="54"/>
      <c r="B83" s="53"/>
      <c r="C83" s="64"/>
      <c r="D83" s="28" t="s">
        <v>79</v>
      </c>
      <c r="E83" s="29">
        <v>8</v>
      </c>
      <c r="F83" s="29">
        <v>71</v>
      </c>
      <c r="G83" s="29">
        <v>58</v>
      </c>
      <c r="H83" s="41">
        <v>0.81690140845070425</v>
      </c>
      <c r="I83" s="16">
        <f t="shared" si="3"/>
        <v>8.875</v>
      </c>
      <c r="J83" s="11"/>
    </row>
    <row r="84" spans="1:10" ht="24" customHeight="1" x14ac:dyDescent="0.3">
      <c r="A84" s="54"/>
      <c r="B84" s="53"/>
      <c r="C84" s="64"/>
      <c r="D84" s="28" t="s">
        <v>80</v>
      </c>
      <c r="E84" s="29">
        <v>8</v>
      </c>
      <c r="F84" s="29">
        <v>66</v>
      </c>
      <c r="G84" s="29">
        <v>52</v>
      </c>
      <c r="H84" s="41">
        <v>0.78787878787878785</v>
      </c>
      <c r="I84" s="16">
        <f t="shared" si="3"/>
        <v>8.25</v>
      </c>
      <c r="J84" s="11"/>
    </row>
    <row r="85" spans="1:10" ht="24" customHeight="1" x14ac:dyDescent="0.3">
      <c r="A85" s="54"/>
      <c r="B85" s="53"/>
      <c r="C85" s="64"/>
      <c r="D85" s="28" t="s">
        <v>81</v>
      </c>
      <c r="E85" s="29">
        <v>5</v>
      </c>
      <c r="F85" s="29">
        <v>22</v>
      </c>
      <c r="G85" s="29">
        <v>18</v>
      </c>
      <c r="H85" s="41">
        <v>0.81818181818181823</v>
      </c>
      <c r="I85" s="16">
        <f t="shared" si="3"/>
        <v>4.4000000000000004</v>
      </c>
      <c r="J85" s="11"/>
    </row>
    <row r="86" spans="1:10" ht="24" customHeight="1" x14ac:dyDescent="0.3">
      <c r="A86" s="54"/>
      <c r="B86" s="53"/>
      <c r="C86" s="64"/>
      <c r="D86" s="28" t="s">
        <v>82</v>
      </c>
      <c r="E86" s="29">
        <v>6</v>
      </c>
      <c r="F86" s="29">
        <v>35</v>
      </c>
      <c r="G86" s="29">
        <v>29</v>
      </c>
      <c r="H86" s="41">
        <v>0.82857142857142863</v>
      </c>
      <c r="I86" s="16">
        <f t="shared" si="3"/>
        <v>5.833333333333333</v>
      </c>
      <c r="J86" s="11"/>
    </row>
    <row r="87" spans="1:10" ht="24" customHeight="1" x14ac:dyDescent="0.3">
      <c r="A87" s="54"/>
      <c r="B87" s="53"/>
      <c r="C87" s="64"/>
      <c r="D87" s="28" t="s">
        <v>68</v>
      </c>
      <c r="E87" s="29">
        <v>4</v>
      </c>
      <c r="F87" s="29">
        <v>25</v>
      </c>
      <c r="G87" s="29">
        <v>20</v>
      </c>
      <c r="H87" s="41">
        <v>0.8</v>
      </c>
      <c r="I87" s="16">
        <f t="shared" si="3"/>
        <v>6.25</v>
      </c>
      <c r="J87" s="11"/>
    </row>
    <row r="88" spans="1:10" ht="24" customHeight="1" x14ac:dyDescent="0.3">
      <c r="A88" s="54"/>
      <c r="B88" s="53"/>
      <c r="C88" s="64"/>
      <c r="D88" s="28" t="s">
        <v>69</v>
      </c>
      <c r="E88" s="29">
        <v>5</v>
      </c>
      <c r="F88" s="29">
        <v>29</v>
      </c>
      <c r="G88" s="29">
        <v>24</v>
      </c>
      <c r="H88" s="41">
        <v>0.82758620689655171</v>
      </c>
      <c r="I88" s="16">
        <f t="shared" si="3"/>
        <v>5.8</v>
      </c>
      <c r="J88" s="11"/>
    </row>
    <row r="89" spans="1:10" ht="24" customHeight="1" x14ac:dyDescent="0.3">
      <c r="A89" s="54"/>
      <c r="B89" s="53"/>
      <c r="C89" s="64"/>
      <c r="D89" s="28" t="s">
        <v>83</v>
      </c>
      <c r="E89" s="29">
        <v>7</v>
      </c>
      <c r="F89" s="29">
        <v>20</v>
      </c>
      <c r="G89" s="29">
        <v>18</v>
      </c>
      <c r="H89" s="41">
        <v>0.9</v>
      </c>
      <c r="I89" s="16">
        <f t="shared" si="3"/>
        <v>2.8571428571428572</v>
      </c>
      <c r="J89" s="11"/>
    </row>
    <row r="90" spans="1:10" ht="24" customHeight="1" x14ac:dyDescent="0.3">
      <c r="A90" s="54"/>
      <c r="B90" s="53"/>
      <c r="C90" s="65"/>
      <c r="D90" s="28" t="s">
        <v>2</v>
      </c>
      <c r="E90" s="29">
        <v>1</v>
      </c>
      <c r="F90" s="29">
        <v>8</v>
      </c>
      <c r="G90" s="29">
        <v>3</v>
      </c>
      <c r="H90" s="41">
        <v>0.375</v>
      </c>
      <c r="I90" s="16">
        <f t="shared" si="3"/>
        <v>8</v>
      </c>
      <c r="J90" s="11"/>
    </row>
    <row r="91" spans="1:10" ht="24" customHeight="1" x14ac:dyDescent="0.3">
      <c r="A91" s="54"/>
      <c r="B91" s="53"/>
      <c r="C91" s="49" t="s">
        <v>13</v>
      </c>
      <c r="D91" s="28" t="s">
        <v>84</v>
      </c>
      <c r="E91" s="29">
        <v>10</v>
      </c>
      <c r="F91" s="29">
        <v>15</v>
      </c>
      <c r="G91" s="29">
        <v>14</v>
      </c>
      <c r="H91" s="41">
        <v>0.93333333333333335</v>
      </c>
      <c r="I91" s="16">
        <f t="shared" si="3"/>
        <v>1.5</v>
      </c>
      <c r="J91" s="11"/>
    </row>
    <row r="92" spans="1:10" ht="24" customHeight="1" x14ac:dyDescent="0.3">
      <c r="A92" s="54"/>
      <c r="B92" s="53"/>
      <c r="C92" s="49" t="s">
        <v>14</v>
      </c>
      <c r="D92" s="28" t="s">
        <v>84</v>
      </c>
      <c r="E92" s="29">
        <v>29</v>
      </c>
      <c r="F92" s="29">
        <v>27</v>
      </c>
      <c r="G92" s="29">
        <v>20</v>
      </c>
      <c r="H92" s="41">
        <v>0.7407407407407407</v>
      </c>
      <c r="I92" s="16">
        <f t="shared" si="3"/>
        <v>0.93103448275862066</v>
      </c>
      <c r="J92" s="11"/>
    </row>
    <row r="93" spans="1:10" ht="24" customHeight="1" x14ac:dyDescent="0.3">
      <c r="A93" s="54"/>
      <c r="B93" s="56" t="s">
        <v>39</v>
      </c>
      <c r="C93" s="56"/>
      <c r="D93" s="50"/>
      <c r="E93" s="50">
        <f>E94+E95</f>
        <v>28</v>
      </c>
      <c r="F93" s="50">
        <f>F94+F95</f>
        <v>174</v>
      </c>
      <c r="G93" s="50">
        <v>116</v>
      </c>
      <c r="H93" s="45">
        <v>0.66666666666666663</v>
      </c>
      <c r="I93" s="17">
        <f>F93/E93</f>
        <v>6.2142857142857144</v>
      </c>
      <c r="J93" s="11"/>
    </row>
    <row r="94" spans="1:10" ht="24" customHeight="1" x14ac:dyDescent="0.3">
      <c r="A94" s="54"/>
      <c r="B94" s="53" t="s">
        <v>55</v>
      </c>
      <c r="C94" s="49" t="s">
        <v>55</v>
      </c>
      <c r="D94" s="28" t="s">
        <v>84</v>
      </c>
      <c r="E94" s="29">
        <v>24</v>
      </c>
      <c r="F94" s="29">
        <v>171</v>
      </c>
      <c r="G94" s="29">
        <v>113</v>
      </c>
      <c r="H94" s="41">
        <v>0.66081871345029242</v>
      </c>
      <c r="I94" s="16">
        <f t="shared" si="3"/>
        <v>7.125</v>
      </c>
      <c r="J94" s="11"/>
    </row>
    <row r="95" spans="1:10" ht="24" customHeight="1" x14ac:dyDescent="0.3">
      <c r="A95" s="54"/>
      <c r="B95" s="53"/>
      <c r="C95" s="49" t="s">
        <v>15</v>
      </c>
      <c r="D95" s="28" t="s">
        <v>84</v>
      </c>
      <c r="E95" s="29">
        <v>4</v>
      </c>
      <c r="F95" s="29">
        <v>3</v>
      </c>
      <c r="G95" s="29">
        <v>3</v>
      </c>
      <c r="H95" s="41">
        <v>1</v>
      </c>
      <c r="I95" s="16">
        <f t="shared" si="3"/>
        <v>0.75</v>
      </c>
      <c r="J95" s="11"/>
    </row>
    <row r="96" spans="1:10" ht="24" customHeight="1" x14ac:dyDescent="0.3">
      <c r="A96" s="54"/>
      <c r="B96" s="56" t="s">
        <v>39</v>
      </c>
      <c r="C96" s="56"/>
      <c r="D96" s="50"/>
      <c r="E96" s="50">
        <f>E97+E110</f>
        <v>29</v>
      </c>
      <c r="F96" s="50">
        <f>F97+F110</f>
        <v>91</v>
      </c>
      <c r="G96" s="50">
        <v>72</v>
      </c>
      <c r="H96" s="45">
        <v>0.79120879120879117</v>
      </c>
      <c r="I96" s="17">
        <f>F96/E96</f>
        <v>3.1379310344827585</v>
      </c>
      <c r="J96" s="11"/>
    </row>
    <row r="97" spans="1:10" ht="24" customHeight="1" x14ac:dyDescent="0.3">
      <c r="A97" s="54"/>
      <c r="B97" s="53" t="s">
        <v>16</v>
      </c>
      <c r="C97" s="53" t="s">
        <v>16</v>
      </c>
      <c r="D97" s="12" t="s">
        <v>40</v>
      </c>
      <c r="E97" s="12">
        <f>SUM(E98:E109)</f>
        <v>26</v>
      </c>
      <c r="F97" s="12">
        <f>SUM(F98:F109)</f>
        <v>91</v>
      </c>
      <c r="G97" s="12">
        <v>72</v>
      </c>
      <c r="H97" s="44">
        <v>0.79120879120879117</v>
      </c>
      <c r="I97" s="18">
        <f>F97/E97</f>
        <v>3.5</v>
      </c>
      <c r="J97" s="11"/>
    </row>
    <row r="98" spans="1:10" ht="24" customHeight="1" x14ac:dyDescent="0.3">
      <c r="A98" s="54"/>
      <c r="B98" s="53"/>
      <c r="C98" s="53"/>
      <c r="D98" s="28" t="s">
        <v>72</v>
      </c>
      <c r="E98" s="29">
        <v>2</v>
      </c>
      <c r="F98" s="29">
        <v>6</v>
      </c>
      <c r="G98" s="29">
        <v>6</v>
      </c>
      <c r="H98" s="41">
        <v>1</v>
      </c>
      <c r="I98" s="16">
        <f t="shared" ref="I98:I113" si="4">F98/E98</f>
        <v>3</v>
      </c>
      <c r="J98" s="11"/>
    </row>
    <row r="99" spans="1:10" ht="24" customHeight="1" x14ac:dyDescent="0.3">
      <c r="A99" s="54"/>
      <c r="B99" s="53"/>
      <c r="C99" s="53"/>
      <c r="D99" s="28" t="s">
        <v>62</v>
      </c>
      <c r="E99" s="29">
        <v>2</v>
      </c>
      <c r="F99" s="29">
        <v>9</v>
      </c>
      <c r="G99" s="29">
        <v>7</v>
      </c>
      <c r="H99" s="41">
        <v>0.77777777777777779</v>
      </c>
      <c r="I99" s="16">
        <f t="shared" si="4"/>
        <v>4.5</v>
      </c>
      <c r="J99" s="11"/>
    </row>
    <row r="100" spans="1:10" ht="24" customHeight="1" x14ac:dyDescent="0.3">
      <c r="A100" s="54"/>
      <c r="B100" s="53"/>
      <c r="C100" s="53"/>
      <c r="D100" s="28" t="s">
        <v>63</v>
      </c>
      <c r="E100" s="29">
        <v>5</v>
      </c>
      <c r="F100" s="29">
        <v>23</v>
      </c>
      <c r="G100" s="29">
        <v>20</v>
      </c>
      <c r="H100" s="41">
        <v>0.86956521739130432</v>
      </c>
      <c r="I100" s="16">
        <f t="shared" si="4"/>
        <v>4.5999999999999996</v>
      </c>
      <c r="J100" s="11"/>
    </row>
    <row r="101" spans="1:10" ht="24" customHeight="1" x14ac:dyDescent="0.3">
      <c r="A101" s="54"/>
      <c r="B101" s="53"/>
      <c r="C101" s="53"/>
      <c r="D101" s="28" t="s">
        <v>1</v>
      </c>
      <c r="E101" s="29">
        <v>1</v>
      </c>
      <c r="F101" s="29">
        <v>4</v>
      </c>
      <c r="G101" s="29">
        <v>3</v>
      </c>
      <c r="H101" s="41">
        <v>0.75</v>
      </c>
      <c r="I101" s="16">
        <f t="shared" si="4"/>
        <v>4</v>
      </c>
      <c r="J101" s="11"/>
    </row>
    <row r="102" spans="1:10" ht="24" customHeight="1" x14ac:dyDescent="0.3">
      <c r="A102" s="54"/>
      <c r="B102" s="53"/>
      <c r="C102" s="53"/>
      <c r="D102" s="28" t="s">
        <v>74</v>
      </c>
      <c r="E102" s="29">
        <v>3</v>
      </c>
      <c r="F102" s="29">
        <v>9</v>
      </c>
      <c r="G102" s="29">
        <v>7</v>
      </c>
      <c r="H102" s="41">
        <v>0.77777777777777779</v>
      </c>
      <c r="I102" s="16">
        <f t="shared" si="4"/>
        <v>3</v>
      </c>
      <c r="J102" s="11"/>
    </row>
    <row r="103" spans="1:10" ht="24" customHeight="1" x14ac:dyDescent="0.3">
      <c r="A103" s="54"/>
      <c r="B103" s="53"/>
      <c r="C103" s="53"/>
      <c r="D103" s="28" t="s">
        <v>64</v>
      </c>
      <c r="E103" s="29">
        <v>3</v>
      </c>
      <c r="F103" s="29">
        <v>8</v>
      </c>
      <c r="G103" s="29">
        <v>6</v>
      </c>
      <c r="H103" s="41">
        <v>0.75</v>
      </c>
      <c r="I103" s="16">
        <f t="shared" si="4"/>
        <v>2.6666666666666665</v>
      </c>
      <c r="J103" s="11"/>
    </row>
    <row r="104" spans="1:10" ht="24" customHeight="1" x14ac:dyDescent="0.3">
      <c r="A104" s="54"/>
      <c r="B104" s="53"/>
      <c r="C104" s="53"/>
      <c r="D104" s="28" t="s">
        <v>76</v>
      </c>
      <c r="E104" s="29">
        <v>1</v>
      </c>
      <c r="F104" s="29">
        <v>0</v>
      </c>
      <c r="G104" s="29">
        <v>0</v>
      </c>
      <c r="H104" s="41">
        <v>0</v>
      </c>
      <c r="I104" s="16">
        <f t="shared" si="4"/>
        <v>0</v>
      </c>
      <c r="J104" s="11"/>
    </row>
    <row r="105" spans="1:10" ht="24" customHeight="1" x14ac:dyDescent="0.3">
      <c r="A105" s="54"/>
      <c r="B105" s="53"/>
      <c r="C105" s="53"/>
      <c r="D105" s="28" t="s">
        <v>82</v>
      </c>
      <c r="E105" s="29">
        <v>2</v>
      </c>
      <c r="F105" s="29">
        <v>3</v>
      </c>
      <c r="G105" s="29">
        <v>3</v>
      </c>
      <c r="H105" s="41">
        <v>1</v>
      </c>
      <c r="I105" s="16">
        <f t="shared" si="4"/>
        <v>1.5</v>
      </c>
      <c r="J105" s="11"/>
    </row>
    <row r="106" spans="1:10" ht="24" customHeight="1" x14ac:dyDescent="0.3">
      <c r="A106" s="54" t="s">
        <v>51</v>
      </c>
      <c r="B106" s="53"/>
      <c r="C106" s="53"/>
      <c r="D106" s="28" t="s">
        <v>69</v>
      </c>
      <c r="E106" s="29">
        <v>1</v>
      </c>
      <c r="F106" s="29">
        <v>4</v>
      </c>
      <c r="G106" s="29">
        <v>3</v>
      </c>
      <c r="H106" s="41">
        <v>0.75</v>
      </c>
      <c r="I106" s="16">
        <f t="shared" si="4"/>
        <v>4</v>
      </c>
      <c r="J106" s="11"/>
    </row>
    <row r="107" spans="1:10" ht="24" customHeight="1" x14ac:dyDescent="0.3">
      <c r="A107" s="54"/>
      <c r="B107" s="53"/>
      <c r="C107" s="53"/>
      <c r="D107" s="28" t="s">
        <v>70</v>
      </c>
      <c r="E107" s="29">
        <v>1</v>
      </c>
      <c r="F107" s="29">
        <v>3</v>
      </c>
      <c r="G107" s="29">
        <v>3</v>
      </c>
      <c r="H107" s="41">
        <v>1</v>
      </c>
      <c r="I107" s="16">
        <f t="shared" si="4"/>
        <v>3</v>
      </c>
      <c r="J107" s="11"/>
    </row>
    <row r="108" spans="1:10" ht="24" customHeight="1" x14ac:dyDescent="0.3">
      <c r="A108" s="54"/>
      <c r="B108" s="53"/>
      <c r="C108" s="53"/>
      <c r="D108" s="28" t="s">
        <v>83</v>
      </c>
      <c r="E108" s="29">
        <v>1</v>
      </c>
      <c r="F108" s="29">
        <v>2</v>
      </c>
      <c r="G108" s="29">
        <v>0</v>
      </c>
      <c r="H108" s="41">
        <v>0</v>
      </c>
      <c r="I108" s="16">
        <f t="shared" si="4"/>
        <v>2</v>
      </c>
      <c r="J108" s="11"/>
    </row>
    <row r="109" spans="1:10" ht="24" customHeight="1" x14ac:dyDescent="0.3">
      <c r="A109" s="54"/>
      <c r="B109" s="53"/>
      <c r="C109" s="53"/>
      <c r="D109" s="28" t="s">
        <v>2</v>
      </c>
      <c r="E109" s="29">
        <v>4</v>
      </c>
      <c r="F109" s="29">
        <v>20</v>
      </c>
      <c r="G109" s="29">
        <v>14</v>
      </c>
      <c r="H109" s="41">
        <v>0.7</v>
      </c>
      <c r="I109" s="16">
        <f t="shared" si="4"/>
        <v>5</v>
      </c>
      <c r="J109" s="11"/>
    </row>
    <row r="110" spans="1:10" ht="24" customHeight="1" x14ac:dyDescent="0.3">
      <c r="A110" s="54"/>
      <c r="B110" s="53"/>
      <c r="C110" s="49" t="s">
        <v>17</v>
      </c>
      <c r="D110" s="28" t="s">
        <v>84</v>
      </c>
      <c r="E110" s="29">
        <v>3</v>
      </c>
      <c r="F110" s="29">
        <v>0</v>
      </c>
      <c r="G110" s="29">
        <v>0</v>
      </c>
      <c r="H110" s="41">
        <v>0</v>
      </c>
      <c r="I110" s="16">
        <f t="shared" si="4"/>
        <v>0</v>
      </c>
      <c r="J110" s="11"/>
    </row>
    <row r="111" spans="1:10" ht="24" customHeight="1" x14ac:dyDescent="0.3">
      <c r="A111" s="54"/>
      <c r="B111" s="56" t="s">
        <v>39</v>
      </c>
      <c r="C111" s="56"/>
      <c r="D111" s="50"/>
      <c r="E111" s="50">
        <f>SUM(E112:E113)</f>
        <v>4</v>
      </c>
      <c r="F111" s="50">
        <f>SUM(F112:F113)</f>
        <v>43</v>
      </c>
      <c r="G111" s="50">
        <v>17</v>
      </c>
      <c r="H111" s="45">
        <v>0.39534883720930231</v>
      </c>
      <c r="I111" s="17">
        <f>F111/E111</f>
        <v>10.75</v>
      </c>
      <c r="J111" s="11"/>
    </row>
    <row r="112" spans="1:10" ht="24" customHeight="1" x14ac:dyDescent="0.3">
      <c r="A112" s="54"/>
      <c r="B112" s="53" t="s">
        <v>86</v>
      </c>
      <c r="C112" s="49" t="s">
        <v>86</v>
      </c>
      <c r="D112" s="28" t="s">
        <v>76</v>
      </c>
      <c r="E112" s="29">
        <v>1</v>
      </c>
      <c r="F112" s="29">
        <v>41</v>
      </c>
      <c r="G112" s="29">
        <v>15</v>
      </c>
      <c r="H112" s="41">
        <v>0.36585365853658536</v>
      </c>
      <c r="I112" s="16">
        <f t="shared" si="4"/>
        <v>41</v>
      </c>
      <c r="J112" s="11"/>
    </row>
    <row r="113" spans="1:10" ht="24" customHeight="1" x14ac:dyDescent="0.3">
      <c r="A113" s="54"/>
      <c r="B113" s="53"/>
      <c r="C113" s="49" t="s">
        <v>87</v>
      </c>
      <c r="D113" s="28" t="s">
        <v>88</v>
      </c>
      <c r="E113" s="29">
        <v>3</v>
      </c>
      <c r="F113" s="29">
        <v>2</v>
      </c>
      <c r="G113" s="29">
        <v>2</v>
      </c>
      <c r="H113" s="41">
        <v>1</v>
      </c>
      <c r="I113" s="16">
        <f t="shared" si="4"/>
        <v>0.66666666666666663</v>
      </c>
      <c r="J113" s="11"/>
    </row>
    <row r="114" spans="1:10" ht="24" customHeight="1" x14ac:dyDescent="0.3">
      <c r="A114" s="54"/>
      <c r="B114" s="56" t="s">
        <v>39</v>
      </c>
      <c r="C114" s="56"/>
      <c r="D114" s="50"/>
      <c r="E114" s="50">
        <f>E115+E128+E129</f>
        <v>62</v>
      </c>
      <c r="F114" s="50">
        <f>F115+F128+F129</f>
        <v>485</v>
      </c>
      <c r="G114" s="50">
        <v>375</v>
      </c>
      <c r="H114" s="45">
        <v>0.77319587628865982</v>
      </c>
      <c r="I114" s="17">
        <f>F114/E114</f>
        <v>7.82258064516129</v>
      </c>
      <c r="J114" s="11"/>
    </row>
    <row r="115" spans="1:10" ht="24" customHeight="1" x14ac:dyDescent="0.3">
      <c r="A115" s="54"/>
      <c r="B115" s="53" t="s">
        <v>42</v>
      </c>
      <c r="C115" s="53" t="s">
        <v>18</v>
      </c>
      <c r="D115" s="12" t="s">
        <v>40</v>
      </c>
      <c r="E115" s="12">
        <f>SUM(E116:E127)</f>
        <v>35</v>
      </c>
      <c r="F115" s="12">
        <f>SUM(F116:F127)</f>
        <v>220</v>
      </c>
      <c r="G115" s="12">
        <v>171</v>
      </c>
      <c r="H115" s="44">
        <v>0.77727272727272723</v>
      </c>
      <c r="I115" s="18">
        <f>F115/E115</f>
        <v>6.2857142857142856</v>
      </c>
      <c r="J115" s="11"/>
    </row>
    <row r="116" spans="1:10" ht="24" customHeight="1" x14ac:dyDescent="0.3">
      <c r="A116" s="54"/>
      <c r="B116" s="53"/>
      <c r="C116" s="53"/>
      <c r="D116" s="28" t="s">
        <v>72</v>
      </c>
      <c r="E116" s="29">
        <v>3</v>
      </c>
      <c r="F116" s="29">
        <v>28</v>
      </c>
      <c r="G116" s="29">
        <v>19</v>
      </c>
      <c r="H116" s="41">
        <v>0.6785714285714286</v>
      </c>
      <c r="I116" s="16">
        <f t="shared" ref="I116:I134" si="5">F116/E116</f>
        <v>9.3333333333333339</v>
      </c>
      <c r="J116" s="11"/>
    </row>
    <row r="117" spans="1:10" ht="24" customHeight="1" x14ac:dyDescent="0.3">
      <c r="A117" s="54"/>
      <c r="B117" s="53"/>
      <c r="C117" s="53"/>
      <c r="D117" s="28" t="s">
        <v>62</v>
      </c>
      <c r="E117" s="29">
        <v>3</v>
      </c>
      <c r="F117" s="29">
        <v>19</v>
      </c>
      <c r="G117" s="29">
        <v>16</v>
      </c>
      <c r="H117" s="41">
        <v>0.84210526315789469</v>
      </c>
      <c r="I117" s="16">
        <f t="shared" si="5"/>
        <v>6.333333333333333</v>
      </c>
      <c r="J117" s="11"/>
    </row>
    <row r="118" spans="1:10" ht="24" customHeight="1" x14ac:dyDescent="0.3">
      <c r="A118" s="54"/>
      <c r="B118" s="53"/>
      <c r="C118" s="53"/>
      <c r="D118" s="28" t="s">
        <v>63</v>
      </c>
      <c r="E118" s="29">
        <v>4</v>
      </c>
      <c r="F118" s="29">
        <v>38</v>
      </c>
      <c r="G118" s="29">
        <v>30</v>
      </c>
      <c r="H118" s="41">
        <v>0.78947368421052633</v>
      </c>
      <c r="I118" s="16">
        <f t="shared" si="5"/>
        <v>9.5</v>
      </c>
      <c r="J118" s="11"/>
    </row>
    <row r="119" spans="1:10" ht="24" customHeight="1" x14ac:dyDescent="0.3">
      <c r="A119" s="54"/>
      <c r="B119" s="53"/>
      <c r="C119" s="53"/>
      <c r="D119" s="28" t="s">
        <v>1</v>
      </c>
      <c r="E119" s="29">
        <v>2</v>
      </c>
      <c r="F119" s="29">
        <v>15</v>
      </c>
      <c r="G119" s="29">
        <v>9</v>
      </c>
      <c r="H119" s="41">
        <v>0.6</v>
      </c>
      <c r="I119" s="16">
        <f t="shared" si="5"/>
        <v>7.5</v>
      </c>
      <c r="J119" s="11"/>
    </row>
    <row r="120" spans="1:10" ht="24" customHeight="1" x14ac:dyDescent="0.3">
      <c r="A120" s="54"/>
      <c r="B120" s="53"/>
      <c r="C120" s="53"/>
      <c r="D120" s="28" t="s">
        <v>74</v>
      </c>
      <c r="E120" s="29">
        <v>2</v>
      </c>
      <c r="F120" s="29">
        <v>13</v>
      </c>
      <c r="G120" s="29">
        <v>11</v>
      </c>
      <c r="H120" s="41">
        <v>0.84615384615384615</v>
      </c>
      <c r="I120" s="16">
        <f t="shared" si="5"/>
        <v>6.5</v>
      </c>
      <c r="J120" s="11"/>
    </row>
    <row r="121" spans="1:10" ht="24" customHeight="1" x14ac:dyDescent="0.3">
      <c r="A121" s="54"/>
      <c r="B121" s="53"/>
      <c r="C121" s="53"/>
      <c r="D121" s="28" t="s">
        <v>78</v>
      </c>
      <c r="E121" s="29">
        <v>1</v>
      </c>
      <c r="F121" s="29">
        <v>5</v>
      </c>
      <c r="G121" s="29">
        <v>3</v>
      </c>
      <c r="H121" s="41">
        <v>0.6</v>
      </c>
      <c r="I121" s="16">
        <f t="shared" si="5"/>
        <v>5</v>
      </c>
      <c r="J121" s="11"/>
    </row>
    <row r="122" spans="1:10" ht="24" customHeight="1" x14ac:dyDescent="0.3">
      <c r="A122" s="54"/>
      <c r="B122" s="53"/>
      <c r="C122" s="53"/>
      <c r="D122" s="28" t="s">
        <v>66</v>
      </c>
      <c r="E122" s="29">
        <v>2</v>
      </c>
      <c r="F122" s="29">
        <v>15</v>
      </c>
      <c r="G122" s="29">
        <v>12</v>
      </c>
      <c r="H122" s="41">
        <v>0.8</v>
      </c>
      <c r="I122" s="16">
        <f t="shared" si="5"/>
        <v>7.5</v>
      </c>
      <c r="J122" s="11"/>
    </row>
    <row r="123" spans="1:10" ht="24" customHeight="1" x14ac:dyDescent="0.3">
      <c r="A123" s="54"/>
      <c r="B123" s="53"/>
      <c r="C123" s="53"/>
      <c r="D123" s="28" t="s">
        <v>79</v>
      </c>
      <c r="E123" s="29">
        <v>1</v>
      </c>
      <c r="F123" s="29">
        <v>6</v>
      </c>
      <c r="G123" s="29">
        <v>3</v>
      </c>
      <c r="H123" s="41">
        <v>0.5</v>
      </c>
      <c r="I123" s="16">
        <f t="shared" si="5"/>
        <v>6</v>
      </c>
      <c r="J123" s="11"/>
    </row>
    <row r="124" spans="1:10" ht="24" customHeight="1" x14ac:dyDescent="0.3">
      <c r="A124" s="54"/>
      <c r="B124" s="53"/>
      <c r="C124" s="53"/>
      <c r="D124" s="28" t="s">
        <v>81</v>
      </c>
      <c r="E124" s="29">
        <v>3</v>
      </c>
      <c r="F124" s="29">
        <v>29</v>
      </c>
      <c r="G124" s="29">
        <v>26</v>
      </c>
      <c r="H124" s="41">
        <v>0.89655172413793105</v>
      </c>
      <c r="I124" s="16">
        <f t="shared" si="5"/>
        <v>9.6666666666666661</v>
      </c>
      <c r="J124" s="11"/>
    </row>
    <row r="125" spans="1:10" ht="24" customHeight="1" x14ac:dyDescent="0.3">
      <c r="A125" s="54"/>
      <c r="B125" s="53"/>
      <c r="C125" s="53"/>
      <c r="D125" s="28" t="s">
        <v>69</v>
      </c>
      <c r="E125" s="29">
        <v>2</v>
      </c>
      <c r="F125" s="29">
        <v>9</v>
      </c>
      <c r="G125" s="29">
        <v>7</v>
      </c>
      <c r="H125" s="41">
        <v>0.77777777777777779</v>
      </c>
      <c r="I125" s="16">
        <f t="shared" si="5"/>
        <v>4.5</v>
      </c>
      <c r="J125" s="11"/>
    </row>
    <row r="126" spans="1:10" ht="24" customHeight="1" x14ac:dyDescent="0.3">
      <c r="A126" s="54"/>
      <c r="B126" s="53"/>
      <c r="C126" s="53"/>
      <c r="D126" s="28" t="s">
        <v>83</v>
      </c>
      <c r="E126" s="29">
        <v>2</v>
      </c>
      <c r="F126" s="29">
        <v>2</v>
      </c>
      <c r="G126" s="29">
        <v>2</v>
      </c>
      <c r="H126" s="41">
        <v>1</v>
      </c>
      <c r="I126" s="16">
        <f t="shared" si="5"/>
        <v>1</v>
      </c>
      <c r="J126" s="11"/>
    </row>
    <row r="127" spans="1:10" ht="24" customHeight="1" x14ac:dyDescent="0.3">
      <c r="A127" s="54"/>
      <c r="B127" s="53"/>
      <c r="C127" s="53"/>
      <c r="D127" s="28" t="s">
        <v>2</v>
      </c>
      <c r="E127" s="29">
        <v>10</v>
      </c>
      <c r="F127" s="29">
        <v>41</v>
      </c>
      <c r="G127" s="29">
        <v>33</v>
      </c>
      <c r="H127" s="41">
        <v>0.80487804878048785</v>
      </c>
      <c r="I127" s="16">
        <f t="shared" si="5"/>
        <v>4.0999999999999996</v>
      </c>
      <c r="J127" s="11"/>
    </row>
    <row r="128" spans="1:10" ht="24" customHeight="1" x14ac:dyDescent="0.3">
      <c r="A128" s="54"/>
      <c r="B128" s="53"/>
      <c r="C128" s="49" t="s">
        <v>19</v>
      </c>
      <c r="D128" s="28" t="s">
        <v>84</v>
      </c>
      <c r="E128" s="29">
        <v>19</v>
      </c>
      <c r="F128" s="29">
        <v>201</v>
      </c>
      <c r="G128" s="29">
        <v>151</v>
      </c>
      <c r="H128" s="41">
        <v>0.75124378109452739</v>
      </c>
      <c r="I128" s="16">
        <f t="shared" si="5"/>
        <v>10.578947368421053</v>
      </c>
      <c r="J128" s="11"/>
    </row>
    <row r="129" spans="1:10" ht="24" customHeight="1" x14ac:dyDescent="0.3">
      <c r="A129" s="54"/>
      <c r="B129" s="53"/>
      <c r="C129" s="53" t="s">
        <v>20</v>
      </c>
      <c r="D129" s="12" t="s">
        <v>40</v>
      </c>
      <c r="E129" s="12">
        <f>SUM(E130:E134)</f>
        <v>8</v>
      </c>
      <c r="F129" s="12">
        <f>SUM(F130:F134)</f>
        <v>64</v>
      </c>
      <c r="G129" s="12">
        <v>53</v>
      </c>
      <c r="H129" s="44">
        <v>0.828125</v>
      </c>
      <c r="I129" s="18">
        <f>F129/E129</f>
        <v>8</v>
      </c>
      <c r="J129" s="11"/>
    </row>
    <row r="130" spans="1:10" ht="24" customHeight="1" x14ac:dyDescent="0.3">
      <c r="A130" s="54"/>
      <c r="B130" s="53"/>
      <c r="C130" s="53"/>
      <c r="D130" s="28" t="s">
        <v>62</v>
      </c>
      <c r="E130" s="29">
        <v>4</v>
      </c>
      <c r="F130" s="29">
        <v>40</v>
      </c>
      <c r="G130" s="29">
        <v>34</v>
      </c>
      <c r="H130" s="41">
        <v>0.85</v>
      </c>
      <c r="I130" s="16">
        <f t="shared" si="5"/>
        <v>10</v>
      </c>
      <c r="J130" s="11"/>
    </row>
    <row r="131" spans="1:10" ht="24" customHeight="1" x14ac:dyDescent="0.3">
      <c r="A131" s="54"/>
      <c r="B131" s="53"/>
      <c r="C131" s="53"/>
      <c r="D131" s="28" t="s">
        <v>74</v>
      </c>
      <c r="E131" s="29">
        <v>1</v>
      </c>
      <c r="F131" s="29">
        <v>8</v>
      </c>
      <c r="G131" s="29">
        <v>7</v>
      </c>
      <c r="H131" s="41">
        <v>0.875</v>
      </c>
      <c r="I131" s="16">
        <f t="shared" si="5"/>
        <v>8</v>
      </c>
      <c r="J131" s="11"/>
    </row>
    <row r="132" spans="1:10" ht="24" customHeight="1" x14ac:dyDescent="0.3">
      <c r="A132" s="54"/>
      <c r="B132" s="53"/>
      <c r="C132" s="53"/>
      <c r="D132" s="28" t="s">
        <v>66</v>
      </c>
      <c r="E132" s="29">
        <v>1</v>
      </c>
      <c r="F132" s="29">
        <v>7</v>
      </c>
      <c r="G132" s="29">
        <v>4</v>
      </c>
      <c r="H132" s="41">
        <v>0.5714285714285714</v>
      </c>
      <c r="I132" s="16">
        <f t="shared" si="5"/>
        <v>7</v>
      </c>
      <c r="J132" s="11"/>
    </row>
    <row r="133" spans="1:10" ht="24" customHeight="1" x14ac:dyDescent="0.3">
      <c r="A133" s="54"/>
      <c r="B133" s="53"/>
      <c r="C133" s="53"/>
      <c r="D133" s="28" t="s">
        <v>83</v>
      </c>
      <c r="E133" s="29">
        <v>1</v>
      </c>
      <c r="F133" s="29">
        <v>1</v>
      </c>
      <c r="G133" s="29">
        <v>1</v>
      </c>
      <c r="H133" s="41">
        <v>1</v>
      </c>
      <c r="I133" s="16">
        <f t="shared" si="5"/>
        <v>1</v>
      </c>
      <c r="J133" s="11"/>
    </row>
    <row r="134" spans="1:10" ht="24" customHeight="1" x14ac:dyDescent="0.3">
      <c r="A134" s="54"/>
      <c r="B134" s="53"/>
      <c r="C134" s="53"/>
      <c r="D134" s="28" t="s">
        <v>2</v>
      </c>
      <c r="E134" s="29">
        <v>1</v>
      </c>
      <c r="F134" s="29">
        <v>8</v>
      </c>
      <c r="G134" s="29">
        <v>7</v>
      </c>
      <c r="H134" s="41">
        <v>0.875</v>
      </c>
      <c r="I134" s="16">
        <f t="shared" si="5"/>
        <v>8</v>
      </c>
      <c r="J134" s="11"/>
    </row>
    <row r="135" spans="1:10" ht="24" customHeight="1" x14ac:dyDescent="0.3">
      <c r="A135" s="54"/>
      <c r="B135" s="56" t="s">
        <v>39</v>
      </c>
      <c r="C135" s="56"/>
      <c r="D135" s="50"/>
      <c r="E135" s="50">
        <f>E136+E158+E159</f>
        <v>84</v>
      </c>
      <c r="F135" s="50">
        <f>F136+F158+F159</f>
        <v>520</v>
      </c>
      <c r="G135" s="50">
        <v>398</v>
      </c>
      <c r="H135" s="45">
        <v>0.76538461538461533</v>
      </c>
      <c r="I135" s="17">
        <f>F135/E135</f>
        <v>6.1904761904761907</v>
      </c>
      <c r="J135" s="11"/>
    </row>
    <row r="136" spans="1:10" ht="24" customHeight="1" x14ac:dyDescent="0.3">
      <c r="A136" s="54"/>
      <c r="B136" s="53" t="s">
        <v>48</v>
      </c>
      <c r="C136" s="53" t="s">
        <v>21</v>
      </c>
      <c r="D136" s="12" t="s">
        <v>40</v>
      </c>
      <c r="E136" s="12">
        <f>SUM(E137:E157)</f>
        <v>62</v>
      </c>
      <c r="F136" s="12">
        <f>SUM(F137:F157)</f>
        <v>431</v>
      </c>
      <c r="G136" s="12">
        <v>328</v>
      </c>
      <c r="H136" s="44">
        <v>0.76102088167053361</v>
      </c>
      <c r="I136" s="18">
        <f>F136/E136</f>
        <v>6.9516129032258061</v>
      </c>
      <c r="J136" s="11"/>
    </row>
    <row r="137" spans="1:10" ht="24" customHeight="1" x14ac:dyDescent="0.3">
      <c r="A137" s="54"/>
      <c r="B137" s="53"/>
      <c r="C137" s="53"/>
      <c r="D137" s="28" t="s">
        <v>62</v>
      </c>
      <c r="E137" s="29">
        <v>6</v>
      </c>
      <c r="F137" s="29">
        <v>35</v>
      </c>
      <c r="G137" s="29">
        <v>23</v>
      </c>
      <c r="H137" s="41">
        <v>0.65714285714285714</v>
      </c>
      <c r="I137" s="16">
        <f t="shared" ref="I137:I171" si="6">F137/E137</f>
        <v>5.833333333333333</v>
      </c>
      <c r="J137" s="11"/>
    </row>
    <row r="138" spans="1:10" ht="24" customHeight="1" x14ac:dyDescent="0.3">
      <c r="A138" s="54"/>
      <c r="B138" s="53"/>
      <c r="C138" s="53"/>
      <c r="D138" s="28" t="s">
        <v>63</v>
      </c>
      <c r="E138" s="29">
        <v>3</v>
      </c>
      <c r="F138" s="29">
        <v>33</v>
      </c>
      <c r="G138" s="29">
        <v>24</v>
      </c>
      <c r="H138" s="41">
        <v>0.72727272727272729</v>
      </c>
      <c r="I138" s="16">
        <f t="shared" si="6"/>
        <v>11</v>
      </c>
      <c r="J138" s="11"/>
    </row>
    <row r="139" spans="1:10" ht="24" customHeight="1" x14ac:dyDescent="0.3">
      <c r="A139" s="54"/>
      <c r="B139" s="53"/>
      <c r="C139" s="53"/>
      <c r="D139" s="28" t="s">
        <v>1</v>
      </c>
      <c r="E139" s="29">
        <v>3</v>
      </c>
      <c r="F139" s="29">
        <v>24</v>
      </c>
      <c r="G139" s="29">
        <v>17</v>
      </c>
      <c r="H139" s="41">
        <v>0.70833333333333337</v>
      </c>
      <c r="I139" s="16">
        <f t="shared" si="6"/>
        <v>8</v>
      </c>
      <c r="J139" s="11"/>
    </row>
    <row r="140" spans="1:10" ht="24" customHeight="1" x14ac:dyDescent="0.3">
      <c r="A140" s="54"/>
      <c r="B140" s="53"/>
      <c r="C140" s="53"/>
      <c r="D140" s="28" t="s">
        <v>74</v>
      </c>
      <c r="E140" s="29">
        <v>2</v>
      </c>
      <c r="F140" s="29">
        <v>34</v>
      </c>
      <c r="G140" s="29">
        <v>24</v>
      </c>
      <c r="H140" s="41">
        <v>0.70588235294117652</v>
      </c>
      <c r="I140" s="16">
        <f t="shared" si="6"/>
        <v>17</v>
      </c>
      <c r="J140" s="11"/>
    </row>
    <row r="141" spans="1:10" ht="24" customHeight="1" x14ac:dyDescent="0.3">
      <c r="A141" s="54" t="s">
        <v>51</v>
      </c>
      <c r="B141" s="53"/>
      <c r="C141" s="53"/>
      <c r="D141" s="28" t="s">
        <v>75</v>
      </c>
      <c r="E141" s="29">
        <v>2</v>
      </c>
      <c r="F141" s="29">
        <v>19</v>
      </c>
      <c r="G141" s="29">
        <v>15</v>
      </c>
      <c r="H141" s="41">
        <v>0.78947368421052633</v>
      </c>
      <c r="I141" s="16">
        <f t="shared" si="6"/>
        <v>9.5</v>
      </c>
      <c r="J141" s="11"/>
    </row>
    <row r="142" spans="1:10" ht="24" customHeight="1" x14ac:dyDescent="0.3">
      <c r="A142" s="54"/>
      <c r="B142" s="53"/>
      <c r="C142" s="53"/>
      <c r="D142" s="28" t="s">
        <v>64</v>
      </c>
      <c r="E142" s="29">
        <v>4</v>
      </c>
      <c r="F142" s="29">
        <v>27</v>
      </c>
      <c r="G142" s="29">
        <v>23</v>
      </c>
      <c r="H142" s="41">
        <v>0.85185185185185186</v>
      </c>
      <c r="I142" s="16">
        <f t="shared" si="6"/>
        <v>6.75</v>
      </c>
      <c r="J142" s="11"/>
    </row>
    <row r="143" spans="1:10" ht="24" customHeight="1" x14ac:dyDescent="0.3">
      <c r="A143" s="54"/>
      <c r="B143" s="53"/>
      <c r="C143" s="53"/>
      <c r="D143" s="28" t="s">
        <v>76</v>
      </c>
      <c r="E143" s="29">
        <v>1</v>
      </c>
      <c r="F143" s="29">
        <v>4</v>
      </c>
      <c r="G143" s="29">
        <v>4</v>
      </c>
      <c r="H143" s="41">
        <v>1</v>
      </c>
      <c r="I143" s="16">
        <f t="shared" si="6"/>
        <v>4</v>
      </c>
      <c r="J143" s="11"/>
    </row>
    <row r="144" spans="1:10" ht="24" customHeight="1" x14ac:dyDescent="0.3">
      <c r="A144" s="54"/>
      <c r="B144" s="53"/>
      <c r="C144" s="53"/>
      <c r="D144" s="28" t="s">
        <v>65</v>
      </c>
      <c r="E144" s="29">
        <v>6</v>
      </c>
      <c r="F144" s="29">
        <v>40</v>
      </c>
      <c r="G144" s="29">
        <v>31</v>
      </c>
      <c r="H144" s="41">
        <v>0.77500000000000002</v>
      </c>
      <c r="I144" s="16">
        <f t="shared" si="6"/>
        <v>6.666666666666667</v>
      </c>
      <c r="J144" s="11"/>
    </row>
    <row r="145" spans="1:15" ht="24" customHeight="1" x14ac:dyDescent="0.3">
      <c r="A145" s="54"/>
      <c r="B145" s="53"/>
      <c r="C145" s="53"/>
      <c r="D145" s="28" t="s">
        <v>77</v>
      </c>
      <c r="E145" s="29">
        <v>4</v>
      </c>
      <c r="F145" s="29">
        <v>23</v>
      </c>
      <c r="G145" s="29">
        <v>19</v>
      </c>
      <c r="H145" s="41">
        <v>0.82608695652173914</v>
      </c>
      <c r="I145" s="16">
        <f t="shared" si="6"/>
        <v>5.75</v>
      </c>
      <c r="J145" s="11"/>
    </row>
    <row r="146" spans="1:15" ht="24" customHeight="1" x14ac:dyDescent="0.3">
      <c r="A146" s="54"/>
      <c r="B146" s="53"/>
      <c r="C146" s="53"/>
      <c r="D146" s="28" t="s">
        <v>78</v>
      </c>
      <c r="E146" s="29">
        <v>3</v>
      </c>
      <c r="F146" s="29">
        <v>15</v>
      </c>
      <c r="G146" s="29">
        <v>11</v>
      </c>
      <c r="H146" s="41">
        <v>0.73333333333333328</v>
      </c>
      <c r="I146" s="16">
        <f t="shared" si="6"/>
        <v>5</v>
      </c>
      <c r="J146" s="11"/>
    </row>
    <row r="147" spans="1:15" ht="24" customHeight="1" x14ac:dyDescent="0.3">
      <c r="A147" s="54"/>
      <c r="B147" s="53"/>
      <c r="C147" s="53"/>
      <c r="D147" s="28" t="s">
        <v>66</v>
      </c>
      <c r="E147" s="29">
        <v>1</v>
      </c>
      <c r="F147" s="29">
        <v>7</v>
      </c>
      <c r="G147" s="29">
        <v>7</v>
      </c>
      <c r="H147" s="41">
        <v>1</v>
      </c>
      <c r="I147" s="16">
        <f t="shared" si="6"/>
        <v>7</v>
      </c>
      <c r="J147" s="11"/>
    </row>
    <row r="148" spans="1:15" ht="24" customHeight="1" x14ac:dyDescent="0.3">
      <c r="A148" s="54"/>
      <c r="B148" s="53"/>
      <c r="C148" s="53"/>
      <c r="D148" s="28" t="s">
        <v>67</v>
      </c>
      <c r="E148" s="29">
        <v>1</v>
      </c>
      <c r="F148" s="29">
        <v>2</v>
      </c>
      <c r="G148" s="29">
        <v>1</v>
      </c>
      <c r="H148" s="41">
        <v>0.5</v>
      </c>
      <c r="I148" s="16">
        <f t="shared" si="6"/>
        <v>2</v>
      </c>
      <c r="J148" s="11"/>
      <c r="O148" s="33"/>
    </row>
    <row r="149" spans="1:15" ht="24" customHeight="1" x14ac:dyDescent="0.3">
      <c r="A149" s="54"/>
      <c r="B149" s="53"/>
      <c r="C149" s="53"/>
      <c r="D149" s="28" t="s">
        <v>79</v>
      </c>
      <c r="E149" s="29">
        <v>4</v>
      </c>
      <c r="F149" s="29">
        <v>19</v>
      </c>
      <c r="G149" s="29">
        <v>15</v>
      </c>
      <c r="H149" s="41">
        <v>0.78947368421052633</v>
      </c>
      <c r="I149" s="16">
        <f t="shared" si="6"/>
        <v>4.75</v>
      </c>
      <c r="J149" s="11"/>
    </row>
    <row r="150" spans="1:15" ht="24" customHeight="1" x14ac:dyDescent="0.3">
      <c r="A150" s="54"/>
      <c r="B150" s="53"/>
      <c r="C150" s="53"/>
      <c r="D150" s="28" t="s">
        <v>80</v>
      </c>
      <c r="E150" s="29">
        <v>5</v>
      </c>
      <c r="F150" s="29">
        <v>33</v>
      </c>
      <c r="G150" s="29">
        <v>23</v>
      </c>
      <c r="H150" s="41">
        <v>0.69696969696969702</v>
      </c>
      <c r="I150" s="16">
        <f t="shared" si="6"/>
        <v>6.6</v>
      </c>
      <c r="J150" s="11"/>
    </row>
    <row r="151" spans="1:15" ht="24" customHeight="1" x14ac:dyDescent="0.3">
      <c r="A151" s="54"/>
      <c r="B151" s="53"/>
      <c r="C151" s="53"/>
      <c r="D151" s="28" t="s">
        <v>81</v>
      </c>
      <c r="E151" s="29">
        <v>2</v>
      </c>
      <c r="F151" s="48">
        <v>15</v>
      </c>
      <c r="G151" s="29">
        <v>11</v>
      </c>
      <c r="H151" s="41">
        <v>0.73333333333333328</v>
      </c>
      <c r="I151" s="16">
        <f t="shared" si="6"/>
        <v>7.5</v>
      </c>
      <c r="J151" s="52" t="s">
        <v>90</v>
      </c>
    </row>
    <row r="152" spans="1:15" ht="24" customHeight="1" x14ac:dyDescent="0.3">
      <c r="A152" s="54"/>
      <c r="B152" s="53"/>
      <c r="C152" s="53"/>
      <c r="D152" s="28" t="s">
        <v>82</v>
      </c>
      <c r="E152" s="29">
        <v>3</v>
      </c>
      <c r="F152" s="29">
        <v>21</v>
      </c>
      <c r="G152" s="29">
        <v>19</v>
      </c>
      <c r="H152" s="41">
        <v>0.90476190476190477</v>
      </c>
      <c r="I152" s="16">
        <f t="shared" si="6"/>
        <v>7</v>
      </c>
      <c r="J152" s="11"/>
    </row>
    <row r="153" spans="1:15" ht="24" customHeight="1" x14ac:dyDescent="0.3">
      <c r="A153" s="54"/>
      <c r="B153" s="53"/>
      <c r="C153" s="53"/>
      <c r="D153" s="28" t="s">
        <v>68</v>
      </c>
      <c r="E153" s="29">
        <v>3</v>
      </c>
      <c r="F153" s="29">
        <v>13</v>
      </c>
      <c r="G153" s="29">
        <v>12</v>
      </c>
      <c r="H153" s="41">
        <v>0.92307692307692313</v>
      </c>
      <c r="I153" s="16">
        <f t="shared" si="6"/>
        <v>4.333333333333333</v>
      </c>
      <c r="J153" s="11"/>
    </row>
    <row r="154" spans="1:15" ht="29.25" customHeight="1" x14ac:dyDescent="0.3">
      <c r="A154" s="54"/>
      <c r="B154" s="53"/>
      <c r="C154" s="53"/>
      <c r="D154" s="28" t="s">
        <v>69</v>
      </c>
      <c r="E154" s="29">
        <v>2</v>
      </c>
      <c r="F154" s="29">
        <v>23</v>
      </c>
      <c r="G154" s="29">
        <v>17</v>
      </c>
      <c r="H154" s="41">
        <v>0.73913043478260865</v>
      </c>
      <c r="I154" s="16">
        <f t="shared" si="6"/>
        <v>11.5</v>
      </c>
      <c r="J154" s="11"/>
    </row>
    <row r="155" spans="1:15" ht="29.25" customHeight="1" x14ac:dyDescent="0.3">
      <c r="A155" s="54"/>
      <c r="B155" s="53"/>
      <c r="C155" s="53"/>
      <c r="D155" s="28" t="s">
        <v>70</v>
      </c>
      <c r="E155" s="29">
        <v>3</v>
      </c>
      <c r="F155" s="29">
        <v>13</v>
      </c>
      <c r="G155" s="29">
        <v>11</v>
      </c>
      <c r="H155" s="41">
        <v>0.84615384615384615</v>
      </c>
      <c r="I155" s="16">
        <f t="shared" si="6"/>
        <v>4.333333333333333</v>
      </c>
      <c r="J155" s="11"/>
    </row>
    <row r="156" spans="1:15" ht="29.25" customHeight="1" x14ac:dyDescent="0.3">
      <c r="A156" s="54"/>
      <c r="B156" s="53"/>
      <c r="C156" s="53"/>
      <c r="D156" s="28" t="s">
        <v>83</v>
      </c>
      <c r="E156" s="29">
        <v>2</v>
      </c>
      <c r="F156" s="48">
        <v>14</v>
      </c>
      <c r="G156" s="29">
        <v>12</v>
      </c>
      <c r="H156" s="41">
        <v>0.8571428571428571</v>
      </c>
      <c r="I156" s="16">
        <f t="shared" si="6"/>
        <v>7</v>
      </c>
      <c r="J156" s="52" t="s">
        <v>91</v>
      </c>
    </row>
    <row r="157" spans="1:15" ht="24" customHeight="1" x14ac:dyDescent="0.3">
      <c r="A157" s="54"/>
      <c r="B157" s="53"/>
      <c r="C157" s="53"/>
      <c r="D157" s="28" t="s">
        <v>2</v>
      </c>
      <c r="E157" s="29">
        <v>2</v>
      </c>
      <c r="F157" s="29">
        <v>17</v>
      </c>
      <c r="G157" s="29">
        <v>9</v>
      </c>
      <c r="H157" s="41">
        <v>0.52941176470588236</v>
      </c>
      <c r="I157" s="16">
        <f t="shared" si="6"/>
        <v>8.5</v>
      </c>
      <c r="J157" s="11"/>
    </row>
    <row r="158" spans="1:15" ht="24" customHeight="1" x14ac:dyDescent="0.3">
      <c r="A158" s="54"/>
      <c r="B158" s="53"/>
      <c r="C158" s="49" t="s">
        <v>22</v>
      </c>
      <c r="D158" s="28" t="s">
        <v>84</v>
      </c>
      <c r="E158" s="29">
        <v>3</v>
      </c>
      <c r="F158" s="29">
        <v>3</v>
      </c>
      <c r="G158" s="29">
        <v>2</v>
      </c>
      <c r="H158" s="41">
        <v>0.66666666666666663</v>
      </c>
      <c r="I158" s="16">
        <f t="shared" si="6"/>
        <v>1</v>
      </c>
      <c r="J158" s="11"/>
    </row>
    <row r="159" spans="1:15" ht="24" customHeight="1" x14ac:dyDescent="0.3">
      <c r="A159" s="54"/>
      <c r="B159" s="53"/>
      <c r="C159" s="53" t="s">
        <v>23</v>
      </c>
      <c r="D159" s="12" t="s">
        <v>40</v>
      </c>
      <c r="E159" s="12">
        <f>SUM(E160:E171)</f>
        <v>19</v>
      </c>
      <c r="F159" s="12">
        <f>SUM(F160:F171)</f>
        <v>86</v>
      </c>
      <c r="G159" s="12">
        <v>68</v>
      </c>
      <c r="H159" s="44">
        <v>0.79069767441860461</v>
      </c>
      <c r="I159" s="18">
        <f>F159/E159</f>
        <v>4.5263157894736841</v>
      </c>
      <c r="J159" s="11"/>
    </row>
    <row r="160" spans="1:15" ht="24" customHeight="1" x14ac:dyDescent="0.3">
      <c r="A160" s="54"/>
      <c r="B160" s="53"/>
      <c r="C160" s="53"/>
      <c r="D160" s="28" t="s">
        <v>62</v>
      </c>
      <c r="E160" s="29">
        <v>3</v>
      </c>
      <c r="F160" s="29">
        <v>16</v>
      </c>
      <c r="G160" s="29">
        <v>10</v>
      </c>
      <c r="H160" s="41">
        <v>0.625</v>
      </c>
      <c r="I160" s="16">
        <f t="shared" si="6"/>
        <v>5.333333333333333</v>
      </c>
      <c r="J160" s="11"/>
    </row>
    <row r="161" spans="1:10" ht="24" customHeight="1" x14ac:dyDescent="0.3">
      <c r="A161" s="54"/>
      <c r="B161" s="53"/>
      <c r="C161" s="53"/>
      <c r="D161" s="28" t="s">
        <v>1</v>
      </c>
      <c r="E161" s="29">
        <v>2</v>
      </c>
      <c r="F161" s="29">
        <v>19</v>
      </c>
      <c r="G161" s="29">
        <v>15</v>
      </c>
      <c r="H161" s="41">
        <v>0.78947368421052633</v>
      </c>
      <c r="I161" s="16">
        <f t="shared" si="6"/>
        <v>9.5</v>
      </c>
      <c r="J161" s="11"/>
    </row>
    <row r="162" spans="1:10" ht="24" customHeight="1" x14ac:dyDescent="0.3">
      <c r="A162" s="54"/>
      <c r="B162" s="53"/>
      <c r="C162" s="53"/>
      <c r="D162" s="28" t="s">
        <v>77</v>
      </c>
      <c r="E162" s="29">
        <v>1</v>
      </c>
      <c r="F162" s="29">
        <v>4</v>
      </c>
      <c r="G162" s="29">
        <v>3</v>
      </c>
      <c r="H162" s="41">
        <v>0.75</v>
      </c>
      <c r="I162" s="16">
        <f t="shared" si="6"/>
        <v>4</v>
      </c>
      <c r="J162" s="11"/>
    </row>
    <row r="163" spans="1:10" ht="24" customHeight="1" x14ac:dyDescent="0.3">
      <c r="A163" s="54"/>
      <c r="B163" s="53"/>
      <c r="C163" s="53"/>
      <c r="D163" s="28" t="s">
        <v>78</v>
      </c>
      <c r="E163" s="29">
        <v>1</v>
      </c>
      <c r="F163" s="29">
        <v>8</v>
      </c>
      <c r="G163" s="29">
        <v>6</v>
      </c>
      <c r="H163" s="41">
        <v>0.75</v>
      </c>
      <c r="I163" s="16">
        <f t="shared" si="6"/>
        <v>8</v>
      </c>
      <c r="J163" s="11"/>
    </row>
    <row r="164" spans="1:10" ht="24" customHeight="1" x14ac:dyDescent="0.3">
      <c r="A164" s="54"/>
      <c r="B164" s="53"/>
      <c r="C164" s="53"/>
      <c r="D164" s="28" t="s">
        <v>66</v>
      </c>
      <c r="E164" s="29">
        <v>2</v>
      </c>
      <c r="F164" s="29">
        <v>8</v>
      </c>
      <c r="G164" s="29">
        <v>6</v>
      </c>
      <c r="H164" s="41">
        <v>0.75</v>
      </c>
      <c r="I164" s="16">
        <f t="shared" si="6"/>
        <v>4</v>
      </c>
      <c r="J164" s="11"/>
    </row>
    <row r="165" spans="1:10" ht="24" customHeight="1" x14ac:dyDescent="0.3">
      <c r="A165" s="54"/>
      <c r="B165" s="53"/>
      <c r="C165" s="53"/>
      <c r="D165" s="28" t="s">
        <v>67</v>
      </c>
      <c r="E165" s="29">
        <v>1</v>
      </c>
      <c r="F165" s="29">
        <v>3</v>
      </c>
      <c r="G165" s="29">
        <v>3</v>
      </c>
      <c r="H165" s="41">
        <v>1</v>
      </c>
      <c r="I165" s="16">
        <f t="shared" si="6"/>
        <v>3</v>
      </c>
      <c r="J165" s="11"/>
    </row>
    <row r="166" spans="1:10" ht="24" customHeight="1" x14ac:dyDescent="0.3">
      <c r="A166" s="54"/>
      <c r="B166" s="53"/>
      <c r="C166" s="53"/>
      <c r="D166" s="28" t="s">
        <v>79</v>
      </c>
      <c r="E166" s="29">
        <v>1</v>
      </c>
      <c r="F166" s="29">
        <v>6</v>
      </c>
      <c r="G166" s="29">
        <v>6</v>
      </c>
      <c r="H166" s="41">
        <v>1</v>
      </c>
      <c r="I166" s="16">
        <f t="shared" si="6"/>
        <v>6</v>
      </c>
      <c r="J166" s="11"/>
    </row>
    <row r="167" spans="1:10" ht="24" customHeight="1" x14ac:dyDescent="0.3">
      <c r="A167" s="54"/>
      <c r="B167" s="53"/>
      <c r="C167" s="53"/>
      <c r="D167" s="28" t="s">
        <v>80</v>
      </c>
      <c r="E167" s="29">
        <v>2</v>
      </c>
      <c r="F167" s="29">
        <v>4</v>
      </c>
      <c r="G167" s="29">
        <v>4</v>
      </c>
      <c r="H167" s="41">
        <v>1</v>
      </c>
      <c r="I167" s="16">
        <f t="shared" si="6"/>
        <v>2</v>
      </c>
      <c r="J167" s="11"/>
    </row>
    <row r="168" spans="1:10" ht="24" customHeight="1" x14ac:dyDescent="0.3">
      <c r="A168" s="54"/>
      <c r="B168" s="53"/>
      <c r="C168" s="53"/>
      <c r="D168" s="28" t="s">
        <v>81</v>
      </c>
      <c r="E168" s="29">
        <v>1</v>
      </c>
      <c r="F168" s="29">
        <v>2</v>
      </c>
      <c r="G168" s="29">
        <v>2</v>
      </c>
      <c r="H168" s="41">
        <v>1</v>
      </c>
      <c r="I168" s="16">
        <f t="shared" si="6"/>
        <v>2</v>
      </c>
      <c r="J168" s="11"/>
    </row>
    <row r="169" spans="1:10" ht="24" customHeight="1" x14ac:dyDescent="0.3">
      <c r="A169" s="54"/>
      <c r="B169" s="53"/>
      <c r="C169" s="53"/>
      <c r="D169" s="28" t="s">
        <v>69</v>
      </c>
      <c r="E169" s="29">
        <v>2</v>
      </c>
      <c r="F169" s="29">
        <v>8</v>
      </c>
      <c r="G169" s="29">
        <v>7</v>
      </c>
      <c r="H169" s="41">
        <v>0.875</v>
      </c>
      <c r="I169" s="16">
        <f t="shared" si="6"/>
        <v>4</v>
      </c>
      <c r="J169" s="11"/>
    </row>
    <row r="170" spans="1:10" ht="24" customHeight="1" x14ac:dyDescent="0.3">
      <c r="A170" s="54"/>
      <c r="B170" s="53"/>
      <c r="C170" s="53"/>
      <c r="D170" s="28" t="s">
        <v>83</v>
      </c>
      <c r="E170" s="29">
        <v>2</v>
      </c>
      <c r="F170" s="29">
        <v>7</v>
      </c>
      <c r="G170" s="29">
        <v>5</v>
      </c>
      <c r="H170" s="41">
        <v>0.7142857142857143</v>
      </c>
      <c r="I170" s="16">
        <f t="shared" si="6"/>
        <v>3.5</v>
      </c>
      <c r="J170" s="11"/>
    </row>
    <row r="171" spans="1:10" ht="24" customHeight="1" x14ac:dyDescent="0.3">
      <c r="A171" s="54"/>
      <c r="B171" s="53"/>
      <c r="C171" s="53"/>
      <c r="D171" s="28" t="s">
        <v>2</v>
      </c>
      <c r="E171" s="29">
        <v>1</v>
      </c>
      <c r="F171" s="29">
        <v>1</v>
      </c>
      <c r="G171" s="29">
        <v>1</v>
      </c>
      <c r="H171" s="41">
        <v>1</v>
      </c>
      <c r="I171" s="16">
        <f t="shared" si="6"/>
        <v>1</v>
      </c>
      <c r="J171" s="11"/>
    </row>
    <row r="172" spans="1:10" ht="24" customHeight="1" x14ac:dyDescent="0.3">
      <c r="A172" s="54"/>
      <c r="B172" s="56" t="s">
        <v>39</v>
      </c>
      <c r="C172" s="56"/>
      <c r="D172" s="50"/>
      <c r="E172" s="50">
        <f>E173+E191</f>
        <v>38</v>
      </c>
      <c r="F172" s="50">
        <f>F173+F191</f>
        <v>184</v>
      </c>
      <c r="G172" s="50">
        <v>148</v>
      </c>
      <c r="H172" s="45">
        <v>0.80434782608695654</v>
      </c>
      <c r="I172" s="17">
        <f>F172/E172</f>
        <v>4.8421052631578947</v>
      </c>
      <c r="J172" s="11"/>
    </row>
    <row r="173" spans="1:10" ht="24" customHeight="1" x14ac:dyDescent="0.3">
      <c r="A173" s="54"/>
      <c r="B173" s="53" t="s">
        <v>44</v>
      </c>
      <c r="C173" s="53" t="s">
        <v>24</v>
      </c>
      <c r="D173" s="12" t="s">
        <v>40</v>
      </c>
      <c r="E173" s="12">
        <f>SUM(E174:E190)</f>
        <v>36</v>
      </c>
      <c r="F173" s="12">
        <f>SUM(F174:F190)</f>
        <v>177</v>
      </c>
      <c r="G173" s="12">
        <v>145</v>
      </c>
      <c r="H173" s="44">
        <v>0.8192090395480226</v>
      </c>
      <c r="I173" s="18">
        <f>F173/E173</f>
        <v>4.916666666666667</v>
      </c>
      <c r="J173" s="11"/>
    </row>
    <row r="174" spans="1:10" ht="24" customHeight="1" x14ac:dyDescent="0.3">
      <c r="A174" s="54"/>
      <c r="B174" s="53"/>
      <c r="C174" s="53"/>
      <c r="D174" s="28" t="s">
        <v>72</v>
      </c>
      <c r="E174" s="29">
        <v>3</v>
      </c>
      <c r="F174" s="29">
        <v>11</v>
      </c>
      <c r="G174" s="29">
        <v>8</v>
      </c>
      <c r="H174" s="41">
        <v>0.72727272727272729</v>
      </c>
      <c r="I174" s="16">
        <f t="shared" ref="I174:I193" si="7">F174/E174</f>
        <v>3.6666666666666665</v>
      </c>
      <c r="J174" s="11"/>
    </row>
    <row r="175" spans="1:10" ht="24" customHeight="1" x14ac:dyDescent="0.3">
      <c r="A175" s="54"/>
      <c r="B175" s="53"/>
      <c r="C175" s="53"/>
      <c r="D175" s="28" t="s">
        <v>62</v>
      </c>
      <c r="E175" s="29">
        <v>3</v>
      </c>
      <c r="F175" s="29">
        <v>15</v>
      </c>
      <c r="G175" s="29">
        <v>13</v>
      </c>
      <c r="H175" s="41">
        <v>0.8666666666666667</v>
      </c>
      <c r="I175" s="16">
        <f t="shared" si="7"/>
        <v>5</v>
      </c>
      <c r="J175" s="11"/>
    </row>
    <row r="176" spans="1:10" ht="24" customHeight="1" x14ac:dyDescent="0.3">
      <c r="A176" s="34"/>
      <c r="B176" s="53"/>
      <c r="C176" s="53"/>
      <c r="D176" s="28" t="s">
        <v>63</v>
      </c>
      <c r="E176" s="29">
        <v>2</v>
      </c>
      <c r="F176" s="29">
        <v>16</v>
      </c>
      <c r="G176" s="29">
        <v>11</v>
      </c>
      <c r="H176" s="41">
        <v>0.6875</v>
      </c>
      <c r="I176" s="16">
        <f t="shared" si="7"/>
        <v>8</v>
      </c>
      <c r="J176" s="11"/>
    </row>
    <row r="177" spans="1:10" ht="24" customHeight="1" x14ac:dyDescent="0.3">
      <c r="A177" s="54" t="s">
        <v>51</v>
      </c>
      <c r="B177" s="53"/>
      <c r="C177" s="53"/>
      <c r="D177" s="28" t="s">
        <v>74</v>
      </c>
      <c r="E177" s="29">
        <v>1</v>
      </c>
      <c r="F177" s="29">
        <v>5</v>
      </c>
      <c r="G177" s="29">
        <v>4</v>
      </c>
      <c r="H177" s="41">
        <v>0.8</v>
      </c>
      <c r="I177" s="16">
        <f t="shared" si="7"/>
        <v>5</v>
      </c>
      <c r="J177" s="11"/>
    </row>
    <row r="178" spans="1:10" ht="24" customHeight="1" x14ac:dyDescent="0.3">
      <c r="A178" s="54"/>
      <c r="B178" s="53"/>
      <c r="C178" s="53"/>
      <c r="D178" s="28" t="s">
        <v>75</v>
      </c>
      <c r="E178" s="29">
        <v>4</v>
      </c>
      <c r="F178" s="29">
        <v>17</v>
      </c>
      <c r="G178" s="29">
        <v>13</v>
      </c>
      <c r="H178" s="41">
        <v>0.76470588235294112</v>
      </c>
      <c r="I178" s="16">
        <f t="shared" si="7"/>
        <v>4.25</v>
      </c>
      <c r="J178" s="11"/>
    </row>
    <row r="179" spans="1:10" ht="24" customHeight="1" x14ac:dyDescent="0.3">
      <c r="A179" s="54"/>
      <c r="B179" s="53"/>
      <c r="C179" s="53"/>
      <c r="D179" s="28" t="s">
        <v>64</v>
      </c>
      <c r="E179" s="29">
        <v>1</v>
      </c>
      <c r="F179" s="29">
        <v>5</v>
      </c>
      <c r="G179" s="29">
        <v>3</v>
      </c>
      <c r="H179" s="41">
        <v>0.6</v>
      </c>
      <c r="I179" s="16">
        <f t="shared" si="7"/>
        <v>5</v>
      </c>
      <c r="J179" s="11"/>
    </row>
    <row r="180" spans="1:10" ht="24" customHeight="1" x14ac:dyDescent="0.3">
      <c r="A180" s="54"/>
      <c r="B180" s="53"/>
      <c r="C180" s="53"/>
      <c r="D180" s="28" t="s">
        <v>76</v>
      </c>
      <c r="E180" s="29">
        <v>1</v>
      </c>
      <c r="F180" s="29">
        <v>6</v>
      </c>
      <c r="G180" s="29">
        <v>5</v>
      </c>
      <c r="H180" s="41">
        <v>0.83333333333333337</v>
      </c>
      <c r="I180" s="16">
        <f t="shared" si="7"/>
        <v>6</v>
      </c>
      <c r="J180" s="11"/>
    </row>
    <row r="181" spans="1:10" ht="24" customHeight="1" x14ac:dyDescent="0.3">
      <c r="A181" s="54"/>
      <c r="B181" s="53"/>
      <c r="C181" s="53"/>
      <c r="D181" s="28" t="s">
        <v>65</v>
      </c>
      <c r="E181" s="29">
        <v>1</v>
      </c>
      <c r="F181" s="29">
        <v>2</v>
      </c>
      <c r="G181" s="29">
        <v>1</v>
      </c>
      <c r="H181" s="41">
        <v>0.5</v>
      </c>
      <c r="I181" s="16">
        <f t="shared" si="7"/>
        <v>2</v>
      </c>
      <c r="J181" s="11"/>
    </row>
    <row r="182" spans="1:10" ht="24" customHeight="1" x14ac:dyDescent="0.3">
      <c r="A182" s="54"/>
      <c r="B182" s="53"/>
      <c r="C182" s="53"/>
      <c r="D182" s="28" t="s">
        <v>66</v>
      </c>
      <c r="E182" s="29">
        <v>1</v>
      </c>
      <c r="F182" s="29">
        <v>5</v>
      </c>
      <c r="G182" s="29">
        <v>5</v>
      </c>
      <c r="H182" s="41">
        <v>1</v>
      </c>
      <c r="I182" s="16">
        <f t="shared" si="7"/>
        <v>5</v>
      </c>
      <c r="J182" s="11"/>
    </row>
    <row r="183" spans="1:10" ht="24" customHeight="1" x14ac:dyDescent="0.3">
      <c r="A183" s="54"/>
      <c r="B183" s="53"/>
      <c r="C183" s="53"/>
      <c r="D183" s="28" t="s">
        <v>67</v>
      </c>
      <c r="E183" s="29">
        <v>2</v>
      </c>
      <c r="F183" s="29">
        <v>9</v>
      </c>
      <c r="G183" s="29">
        <v>9</v>
      </c>
      <c r="H183" s="41">
        <v>1</v>
      </c>
      <c r="I183" s="16">
        <f t="shared" si="7"/>
        <v>4.5</v>
      </c>
      <c r="J183" s="11"/>
    </row>
    <row r="184" spans="1:10" ht="24" customHeight="1" x14ac:dyDescent="0.3">
      <c r="A184" s="54"/>
      <c r="B184" s="53"/>
      <c r="C184" s="53"/>
      <c r="D184" s="28" t="s">
        <v>79</v>
      </c>
      <c r="E184" s="29">
        <v>1</v>
      </c>
      <c r="F184" s="29">
        <v>4</v>
      </c>
      <c r="G184" s="29">
        <v>3</v>
      </c>
      <c r="H184" s="41">
        <v>0.75</v>
      </c>
      <c r="I184" s="16">
        <f t="shared" si="7"/>
        <v>4</v>
      </c>
      <c r="J184" s="11"/>
    </row>
    <row r="185" spans="1:10" ht="24" customHeight="1" x14ac:dyDescent="0.3">
      <c r="A185" s="54"/>
      <c r="B185" s="53"/>
      <c r="C185" s="53"/>
      <c r="D185" s="28" t="s">
        <v>80</v>
      </c>
      <c r="E185" s="29">
        <v>2</v>
      </c>
      <c r="F185" s="29">
        <v>11</v>
      </c>
      <c r="G185" s="29">
        <v>8</v>
      </c>
      <c r="H185" s="41">
        <v>0.72727272727272729</v>
      </c>
      <c r="I185" s="16">
        <f t="shared" si="7"/>
        <v>5.5</v>
      </c>
      <c r="J185" s="11"/>
    </row>
    <row r="186" spans="1:10" ht="24" customHeight="1" x14ac:dyDescent="0.3">
      <c r="A186" s="54"/>
      <c r="B186" s="53"/>
      <c r="C186" s="53"/>
      <c r="D186" s="28" t="s">
        <v>81</v>
      </c>
      <c r="E186" s="29">
        <v>1</v>
      </c>
      <c r="F186" s="29">
        <v>2</v>
      </c>
      <c r="G186" s="29">
        <v>2</v>
      </c>
      <c r="H186" s="41">
        <v>1</v>
      </c>
      <c r="I186" s="16">
        <f t="shared" si="7"/>
        <v>2</v>
      </c>
      <c r="J186" s="11"/>
    </row>
    <row r="187" spans="1:10" ht="24" customHeight="1" x14ac:dyDescent="0.3">
      <c r="A187" s="54"/>
      <c r="B187" s="53"/>
      <c r="C187" s="53"/>
      <c r="D187" s="28" t="s">
        <v>82</v>
      </c>
      <c r="E187" s="29">
        <v>5</v>
      </c>
      <c r="F187" s="29">
        <v>25</v>
      </c>
      <c r="G187" s="29">
        <v>23</v>
      </c>
      <c r="H187" s="41">
        <v>0.92</v>
      </c>
      <c r="I187" s="16">
        <f t="shared" si="7"/>
        <v>5</v>
      </c>
      <c r="J187" s="11"/>
    </row>
    <row r="188" spans="1:10" ht="24" customHeight="1" x14ac:dyDescent="0.3">
      <c r="A188" s="54"/>
      <c r="B188" s="53"/>
      <c r="C188" s="53"/>
      <c r="D188" s="28" t="s">
        <v>69</v>
      </c>
      <c r="E188" s="29">
        <v>2</v>
      </c>
      <c r="F188" s="29">
        <v>7</v>
      </c>
      <c r="G188" s="29">
        <v>5</v>
      </c>
      <c r="H188" s="41">
        <v>0.7142857142857143</v>
      </c>
      <c r="I188" s="16">
        <f t="shared" si="7"/>
        <v>3.5</v>
      </c>
      <c r="J188" s="11"/>
    </row>
    <row r="189" spans="1:10" ht="24" customHeight="1" x14ac:dyDescent="0.3">
      <c r="A189" s="54"/>
      <c r="B189" s="53"/>
      <c r="C189" s="53"/>
      <c r="D189" s="28" t="s">
        <v>83</v>
      </c>
      <c r="E189" s="29">
        <v>1</v>
      </c>
      <c r="F189" s="29">
        <v>2</v>
      </c>
      <c r="G189" s="29">
        <v>2</v>
      </c>
      <c r="H189" s="41">
        <v>1</v>
      </c>
      <c r="I189" s="16">
        <f t="shared" si="7"/>
        <v>2</v>
      </c>
      <c r="J189" s="11"/>
    </row>
    <row r="190" spans="1:10" ht="24" customHeight="1" x14ac:dyDescent="0.3">
      <c r="A190" s="54"/>
      <c r="B190" s="53"/>
      <c r="C190" s="53"/>
      <c r="D190" s="28" t="s">
        <v>2</v>
      </c>
      <c r="E190" s="29">
        <v>5</v>
      </c>
      <c r="F190" s="29">
        <v>35</v>
      </c>
      <c r="G190" s="29">
        <v>30</v>
      </c>
      <c r="H190" s="41">
        <v>0.8571428571428571</v>
      </c>
      <c r="I190" s="16">
        <f t="shared" si="7"/>
        <v>7</v>
      </c>
      <c r="J190" s="11"/>
    </row>
    <row r="191" spans="1:10" ht="24" customHeight="1" x14ac:dyDescent="0.3">
      <c r="A191" s="54"/>
      <c r="B191" s="53"/>
      <c r="C191" s="53" t="s">
        <v>58</v>
      </c>
      <c r="D191" s="12" t="s">
        <v>40</v>
      </c>
      <c r="E191" s="12">
        <f>SUM(E192:E193)</f>
        <v>2</v>
      </c>
      <c r="F191" s="12">
        <f>SUM(F192:F193)</f>
        <v>7</v>
      </c>
      <c r="G191" s="12">
        <v>3</v>
      </c>
      <c r="H191" s="44">
        <v>0.42857142857142855</v>
      </c>
      <c r="I191" s="18">
        <f>F191/E191</f>
        <v>3.5</v>
      </c>
      <c r="J191" s="11"/>
    </row>
    <row r="192" spans="1:10" ht="24" customHeight="1" x14ac:dyDescent="0.3">
      <c r="A192" s="54"/>
      <c r="B192" s="53"/>
      <c r="C192" s="53"/>
      <c r="D192" s="28" t="s">
        <v>78</v>
      </c>
      <c r="E192" s="29">
        <v>1</v>
      </c>
      <c r="F192" s="29">
        <v>2</v>
      </c>
      <c r="G192" s="29">
        <v>0</v>
      </c>
      <c r="H192" s="41">
        <v>0</v>
      </c>
      <c r="I192" s="16">
        <f t="shared" si="7"/>
        <v>2</v>
      </c>
      <c r="J192" s="11"/>
    </row>
    <row r="193" spans="1:10" ht="24" customHeight="1" x14ac:dyDescent="0.3">
      <c r="A193" s="54"/>
      <c r="B193" s="53"/>
      <c r="C193" s="53"/>
      <c r="D193" s="28" t="s">
        <v>79</v>
      </c>
      <c r="E193" s="29">
        <v>1</v>
      </c>
      <c r="F193" s="29">
        <v>5</v>
      </c>
      <c r="G193" s="29">
        <v>3</v>
      </c>
      <c r="H193" s="41">
        <v>0.6</v>
      </c>
      <c r="I193" s="16">
        <f t="shared" si="7"/>
        <v>5</v>
      </c>
      <c r="J193" s="11"/>
    </row>
    <row r="194" spans="1:10" ht="24" customHeight="1" x14ac:dyDescent="0.3">
      <c r="A194" s="54"/>
      <c r="B194" s="56" t="s">
        <v>39</v>
      </c>
      <c r="C194" s="56"/>
      <c r="D194" s="50"/>
      <c r="E194" s="50">
        <f>E195+E207</f>
        <v>28</v>
      </c>
      <c r="F194" s="50">
        <f>F195+F207</f>
        <v>157</v>
      </c>
      <c r="G194" s="50">
        <v>121</v>
      </c>
      <c r="H194" s="45">
        <v>0.77070063694267521</v>
      </c>
      <c r="I194" s="17">
        <f>F194/E194</f>
        <v>5.6071428571428568</v>
      </c>
      <c r="J194" s="11"/>
    </row>
    <row r="195" spans="1:10" ht="24" customHeight="1" x14ac:dyDescent="0.3">
      <c r="A195" s="54"/>
      <c r="B195" s="53" t="s">
        <v>45</v>
      </c>
      <c r="C195" s="53" t="s">
        <v>25</v>
      </c>
      <c r="D195" s="12" t="s">
        <v>40</v>
      </c>
      <c r="E195" s="12">
        <f>SUM(E196:E206)</f>
        <v>26</v>
      </c>
      <c r="F195" s="12">
        <f>SUM(F196:F206)</f>
        <v>152</v>
      </c>
      <c r="G195" s="12">
        <v>118</v>
      </c>
      <c r="H195" s="44">
        <v>0.77631578947368418</v>
      </c>
      <c r="I195" s="18">
        <f>F195/E195</f>
        <v>5.8461538461538458</v>
      </c>
      <c r="J195" s="11"/>
    </row>
    <row r="196" spans="1:10" ht="24" customHeight="1" x14ac:dyDescent="0.3">
      <c r="A196" s="54"/>
      <c r="B196" s="53"/>
      <c r="C196" s="53"/>
      <c r="D196" s="28" t="s">
        <v>72</v>
      </c>
      <c r="E196" s="29">
        <v>2</v>
      </c>
      <c r="F196" s="29">
        <v>11</v>
      </c>
      <c r="G196" s="29">
        <v>8</v>
      </c>
      <c r="H196" s="41">
        <v>0.72727272727272729</v>
      </c>
      <c r="I196" s="16">
        <f t="shared" ref="I196:I209" si="8">F196/E196</f>
        <v>5.5</v>
      </c>
      <c r="J196" s="11"/>
    </row>
    <row r="197" spans="1:10" ht="24" customHeight="1" x14ac:dyDescent="0.3">
      <c r="A197" s="54"/>
      <c r="B197" s="53"/>
      <c r="C197" s="53"/>
      <c r="D197" s="28" t="s">
        <v>62</v>
      </c>
      <c r="E197" s="29">
        <v>1</v>
      </c>
      <c r="F197" s="29">
        <v>4</v>
      </c>
      <c r="G197" s="29">
        <v>3</v>
      </c>
      <c r="H197" s="41">
        <v>0.75</v>
      </c>
      <c r="I197" s="16">
        <f t="shared" si="8"/>
        <v>4</v>
      </c>
      <c r="J197" s="11"/>
    </row>
    <row r="198" spans="1:10" ht="24" customHeight="1" x14ac:dyDescent="0.3">
      <c r="A198" s="54"/>
      <c r="B198" s="53"/>
      <c r="C198" s="53"/>
      <c r="D198" s="28" t="s">
        <v>63</v>
      </c>
      <c r="E198" s="29">
        <v>2</v>
      </c>
      <c r="F198" s="29">
        <v>14</v>
      </c>
      <c r="G198" s="29">
        <v>10</v>
      </c>
      <c r="H198" s="41">
        <v>0.7142857142857143</v>
      </c>
      <c r="I198" s="16">
        <f t="shared" si="8"/>
        <v>7</v>
      </c>
      <c r="J198" s="11"/>
    </row>
    <row r="199" spans="1:10" ht="24" customHeight="1" x14ac:dyDescent="0.3">
      <c r="A199" s="54"/>
      <c r="B199" s="53"/>
      <c r="C199" s="53"/>
      <c r="D199" s="28" t="s">
        <v>65</v>
      </c>
      <c r="E199" s="29">
        <v>4</v>
      </c>
      <c r="F199" s="29">
        <v>27</v>
      </c>
      <c r="G199" s="29">
        <v>26</v>
      </c>
      <c r="H199" s="41">
        <v>0.96296296296296291</v>
      </c>
      <c r="I199" s="16">
        <f t="shared" si="8"/>
        <v>6.75</v>
      </c>
      <c r="J199" s="11"/>
    </row>
    <row r="200" spans="1:10" ht="24" customHeight="1" x14ac:dyDescent="0.3">
      <c r="A200" s="54"/>
      <c r="B200" s="53"/>
      <c r="C200" s="53"/>
      <c r="D200" s="28" t="s">
        <v>66</v>
      </c>
      <c r="E200" s="29">
        <v>2</v>
      </c>
      <c r="F200" s="29">
        <v>10</v>
      </c>
      <c r="G200" s="29">
        <v>8</v>
      </c>
      <c r="H200" s="41">
        <v>0.8</v>
      </c>
      <c r="I200" s="16">
        <f t="shared" si="8"/>
        <v>5</v>
      </c>
      <c r="J200" s="11"/>
    </row>
    <row r="201" spans="1:10" ht="24" customHeight="1" x14ac:dyDescent="0.3">
      <c r="A201" s="54"/>
      <c r="B201" s="53"/>
      <c r="C201" s="53"/>
      <c r="D201" s="28" t="s">
        <v>67</v>
      </c>
      <c r="E201" s="29">
        <v>2</v>
      </c>
      <c r="F201" s="29">
        <v>6</v>
      </c>
      <c r="G201" s="29">
        <v>4</v>
      </c>
      <c r="H201" s="41">
        <v>0.66666666666666663</v>
      </c>
      <c r="I201" s="16">
        <f t="shared" si="8"/>
        <v>3</v>
      </c>
      <c r="J201" s="11"/>
    </row>
    <row r="202" spans="1:10" ht="24" customHeight="1" x14ac:dyDescent="0.3">
      <c r="A202" s="54"/>
      <c r="B202" s="53"/>
      <c r="C202" s="53"/>
      <c r="D202" s="28" t="s">
        <v>79</v>
      </c>
      <c r="E202" s="29">
        <v>2</v>
      </c>
      <c r="F202" s="29">
        <v>6</v>
      </c>
      <c r="G202" s="29">
        <v>5</v>
      </c>
      <c r="H202" s="41">
        <v>0.83333333333333337</v>
      </c>
      <c r="I202" s="16">
        <f t="shared" si="8"/>
        <v>3</v>
      </c>
      <c r="J202" s="11"/>
    </row>
    <row r="203" spans="1:10" ht="24" customHeight="1" x14ac:dyDescent="0.3">
      <c r="A203" s="54"/>
      <c r="B203" s="53"/>
      <c r="C203" s="53"/>
      <c r="D203" s="28" t="s">
        <v>82</v>
      </c>
      <c r="E203" s="29">
        <v>1</v>
      </c>
      <c r="F203" s="29">
        <v>2</v>
      </c>
      <c r="G203" s="29">
        <v>2</v>
      </c>
      <c r="H203" s="41">
        <v>1</v>
      </c>
      <c r="I203" s="16">
        <f t="shared" si="8"/>
        <v>2</v>
      </c>
      <c r="J203" s="11"/>
    </row>
    <row r="204" spans="1:10" ht="24" customHeight="1" x14ac:dyDescent="0.3">
      <c r="A204" s="54"/>
      <c r="B204" s="53"/>
      <c r="C204" s="53"/>
      <c r="D204" s="28" t="s">
        <v>68</v>
      </c>
      <c r="E204" s="29">
        <v>2</v>
      </c>
      <c r="F204" s="29">
        <v>11</v>
      </c>
      <c r="G204" s="29">
        <v>9</v>
      </c>
      <c r="H204" s="41">
        <v>0.81818181818181823</v>
      </c>
      <c r="I204" s="16">
        <f t="shared" si="8"/>
        <v>5.5</v>
      </c>
      <c r="J204" s="11"/>
    </row>
    <row r="205" spans="1:10" ht="24" customHeight="1" x14ac:dyDescent="0.3">
      <c r="A205" s="54"/>
      <c r="B205" s="53"/>
      <c r="C205" s="53"/>
      <c r="D205" s="28" t="s">
        <v>83</v>
      </c>
      <c r="E205" s="29">
        <v>4</v>
      </c>
      <c r="F205" s="29">
        <v>13</v>
      </c>
      <c r="G205" s="29">
        <v>11</v>
      </c>
      <c r="H205" s="41">
        <v>0.84615384615384615</v>
      </c>
      <c r="I205" s="16">
        <f t="shared" si="8"/>
        <v>3.25</v>
      </c>
      <c r="J205" s="11"/>
    </row>
    <row r="206" spans="1:10" ht="24" customHeight="1" x14ac:dyDescent="0.3">
      <c r="A206" s="54"/>
      <c r="B206" s="53"/>
      <c r="C206" s="53"/>
      <c r="D206" s="28" t="s">
        <v>2</v>
      </c>
      <c r="E206" s="29">
        <v>4</v>
      </c>
      <c r="F206" s="29">
        <v>48</v>
      </c>
      <c r="G206" s="29">
        <v>32</v>
      </c>
      <c r="H206" s="41">
        <v>0.66666666666666663</v>
      </c>
      <c r="I206" s="16">
        <f t="shared" si="8"/>
        <v>12</v>
      </c>
      <c r="J206" s="11"/>
    </row>
    <row r="207" spans="1:10" ht="24" customHeight="1" x14ac:dyDescent="0.3">
      <c r="A207" s="54"/>
      <c r="B207" s="53"/>
      <c r="C207" s="53" t="s">
        <v>59</v>
      </c>
      <c r="D207" s="12" t="s">
        <v>40</v>
      </c>
      <c r="E207" s="12">
        <f>SUM(E208:E209)</f>
        <v>2</v>
      </c>
      <c r="F207" s="12">
        <f>SUM(F208:F209)</f>
        <v>5</v>
      </c>
      <c r="G207" s="12">
        <v>3</v>
      </c>
      <c r="H207" s="44">
        <v>0.6</v>
      </c>
      <c r="I207" s="18">
        <f>F207/E207</f>
        <v>2.5</v>
      </c>
      <c r="J207" s="11"/>
    </row>
    <row r="208" spans="1:10" ht="24" customHeight="1" x14ac:dyDescent="0.3">
      <c r="A208" s="54"/>
      <c r="B208" s="53"/>
      <c r="C208" s="53"/>
      <c r="D208" s="28" t="s">
        <v>80</v>
      </c>
      <c r="E208" s="29">
        <v>1</v>
      </c>
      <c r="F208" s="29">
        <v>1</v>
      </c>
      <c r="G208" s="29">
        <v>1</v>
      </c>
      <c r="H208" s="41">
        <v>1</v>
      </c>
      <c r="I208" s="16">
        <f t="shared" si="8"/>
        <v>1</v>
      </c>
      <c r="J208" s="11"/>
    </row>
    <row r="209" spans="1:10" ht="24" customHeight="1" x14ac:dyDescent="0.3">
      <c r="A209" s="54"/>
      <c r="B209" s="53"/>
      <c r="C209" s="53"/>
      <c r="D209" s="28" t="s">
        <v>81</v>
      </c>
      <c r="E209" s="29">
        <v>1</v>
      </c>
      <c r="F209" s="29">
        <v>4</v>
      </c>
      <c r="G209" s="29">
        <v>2</v>
      </c>
      <c r="H209" s="41">
        <v>0.5</v>
      </c>
      <c r="I209" s="16">
        <f t="shared" si="8"/>
        <v>4</v>
      </c>
      <c r="J209" s="11"/>
    </row>
    <row r="210" spans="1:10" ht="24" customHeight="1" x14ac:dyDescent="0.3">
      <c r="A210" s="54"/>
      <c r="B210" s="56" t="s">
        <v>39</v>
      </c>
      <c r="C210" s="56"/>
      <c r="D210" s="50"/>
      <c r="E210" s="50">
        <f>E211+E224</f>
        <v>31</v>
      </c>
      <c r="F210" s="50">
        <f>F211+F224</f>
        <v>554</v>
      </c>
      <c r="G210" s="50">
        <v>388</v>
      </c>
      <c r="H210" s="45">
        <v>0.70036101083032487</v>
      </c>
      <c r="I210" s="17">
        <f>F210/E210</f>
        <v>17.870967741935484</v>
      </c>
      <c r="J210" s="11"/>
    </row>
    <row r="211" spans="1:10" ht="24" customHeight="1" x14ac:dyDescent="0.3">
      <c r="A211" s="54" t="s">
        <v>51</v>
      </c>
      <c r="B211" s="53" t="s">
        <v>26</v>
      </c>
      <c r="C211" s="53" t="s">
        <v>26</v>
      </c>
      <c r="D211" s="12" t="s">
        <v>40</v>
      </c>
      <c r="E211" s="12">
        <f>SUM(E212:E223)</f>
        <v>25</v>
      </c>
      <c r="F211" s="12">
        <f>SUM(F212:F223)</f>
        <v>546</v>
      </c>
      <c r="G211" s="12">
        <v>380</v>
      </c>
      <c r="H211" s="44">
        <v>0.69597069597069594</v>
      </c>
      <c r="I211" s="18">
        <f>F211/E211</f>
        <v>21.84</v>
      </c>
      <c r="J211" s="11"/>
    </row>
    <row r="212" spans="1:10" ht="24" customHeight="1" x14ac:dyDescent="0.3">
      <c r="A212" s="54"/>
      <c r="B212" s="53"/>
      <c r="C212" s="53"/>
      <c r="D212" s="28" t="s">
        <v>72</v>
      </c>
      <c r="E212" s="29">
        <v>2</v>
      </c>
      <c r="F212" s="29">
        <v>63</v>
      </c>
      <c r="G212" s="29">
        <v>44</v>
      </c>
      <c r="H212" s="41">
        <v>0.69841269841269837</v>
      </c>
      <c r="I212" s="16">
        <f t="shared" ref="I212:I250" si="9">F212/E212</f>
        <v>31.5</v>
      </c>
      <c r="J212" s="11"/>
    </row>
    <row r="213" spans="1:10" ht="24" customHeight="1" x14ac:dyDescent="0.3">
      <c r="A213" s="54"/>
      <c r="B213" s="53"/>
      <c r="C213" s="53"/>
      <c r="D213" s="28" t="s">
        <v>62</v>
      </c>
      <c r="E213" s="29">
        <v>4</v>
      </c>
      <c r="F213" s="29">
        <v>79</v>
      </c>
      <c r="G213" s="29">
        <v>57</v>
      </c>
      <c r="H213" s="41">
        <v>0.72151898734177211</v>
      </c>
      <c r="I213" s="16">
        <f t="shared" si="9"/>
        <v>19.75</v>
      </c>
      <c r="J213" s="11"/>
    </row>
    <row r="214" spans="1:10" ht="24" customHeight="1" x14ac:dyDescent="0.3">
      <c r="A214" s="54"/>
      <c r="B214" s="53"/>
      <c r="C214" s="53"/>
      <c r="D214" s="28" t="s">
        <v>63</v>
      </c>
      <c r="E214" s="29">
        <v>2</v>
      </c>
      <c r="F214" s="29">
        <v>84</v>
      </c>
      <c r="G214" s="29">
        <v>55</v>
      </c>
      <c r="H214" s="41">
        <v>0.65476190476190477</v>
      </c>
      <c r="I214" s="16">
        <f t="shared" si="9"/>
        <v>42</v>
      </c>
      <c r="J214" s="11"/>
    </row>
    <row r="215" spans="1:10" ht="24" customHeight="1" x14ac:dyDescent="0.3">
      <c r="A215" s="54"/>
      <c r="B215" s="53"/>
      <c r="C215" s="53"/>
      <c r="D215" s="28" t="s">
        <v>74</v>
      </c>
      <c r="E215" s="29">
        <v>1</v>
      </c>
      <c r="F215" s="29">
        <v>29</v>
      </c>
      <c r="G215" s="29">
        <v>20</v>
      </c>
      <c r="H215" s="41">
        <v>0.68965517241379315</v>
      </c>
      <c r="I215" s="16">
        <f t="shared" si="9"/>
        <v>29</v>
      </c>
      <c r="J215" s="11"/>
    </row>
    <row r="216" spans="1:10" ht="24" customHeight="1" x14ac:dyDescent="0.3">
      <c r="A216" s="54"/>
      <c r="B216" s="53"/>
      <c r="C216" s="53"/>
      <c r="D216" s="28" t="s">
        <v>65</v>
      </c>
      <c r="E216" s="29">
        <v>2</v>
      </c>
      <c r="F216" s="29">
        <v>35</v>
      </c>
      <c r="G216" s="29">
        <v>28</v>
      </c>
      <c r="H216" s="41">
        <v>0.8</v>
      </c>
      <c r="I216" s="16">
        <f t="shared" si="9"/>
        <v>17.5</v>
      </c>
      <c r="J216" s="11"/>
    </row>
    <row r="217" spans="1:10" ht="24" customHeight="1" x14ac:dyDescent="0.3">
      <c r="A217" s="54"/>
      <c r="B217" s="53"/>
      <c r="C217" s="53"/>
      <c r="D217" s="28" t="s">
        <v>66</v>
      </c>
      <c r="E217" s="29">
        <v>1</v>
      </c>
      <c r="F217" s="29">
        <v>16</v>
      </c>
      <c r="G217" s="29">
        <v>11</v>
      </c>
      <c r="H217" s="41">
        <v>0.6875</v>
      </c>
      <c r="I217" s="16">
        <f t="shared" si="9"/>
        <v>16</v>
      </c>
      <c r="J217" s="11"/>
    </row>
    <row r="218" spans="1:10" ht="24" customHeight="1" x14ac:dyDescent="0.3">
      <c r="A218" s="54"/>
      <c r="B218" s="53"/>
      <c r="C218" s="53"/>
      <c r="D218" s="28" t="s">
        <v>67</v>
      </c>
      <c r="E218" s="29">
        <v>1</v>
      </c>
      <c r="F218" s="29">
        <v>13</v>
      </c>
      <c r="G218" s="29">
        <v>7</v>
      </c>
      <c r="H218" s="41">
        <v>0.53846153846153844</v>
      </c>
      <c r="I218" s="16">
        <f t="shared" si="9"/>
        <v>13</v>
      </c>
      <c r="J218" s="11"/>
    </row>
    <row r="219" spans="1:10" ht="24" customHeight="1" x14ac:dyDescent="0.3">
      <c r="A219" s="54"/>
      <c r="B219" s="53"/>
      <c r="C219" s="53"/>
      <c r="D219" s="28" t="s">
        <v>80</v>
      </c>
      <c r="E219" s="29">
        <v>3</v>
      </c>
      <c r="F219" s="29">
        <v>58</v>
      </c>
      <c r="G219" s="29">
        <v>45</v>
      </c>
      <c r="H219" s="41">
        <v>0.77586206896551724</v>
      </c>
      <c r="I219" s="16">
        <f t="shared" si="9"/>
        <v>19.333333333333332</v>
      </c>
      <c r="J219" s="11"/>
    </row>
    <row r="220" spans="1:10" ht="24" customHeight="1" x14ac:dyDescent="0.3">
      <c r="A220" s="54"/>
      <c r="B220" s="53"/>
      <c r="C220" s="53"/>
      <c r="D220" s="28" t="s">
        <v>82</v>
      </c>
      <c r="E220" s="29">
        <v>2</v>
      </c>
      <c r="F220" s="29">
        <v>59</v>
      </c>
      <c r="G220" s="29">
        <v>38</v>
      </c>
      <c r="H220" s="41">
        <v>0.64406779661016944</v>
      </c>
      <c r="I220" s="16">
        <f t="shared" si="9"/>
        <v>29.5</v>
      </c>
      <c r="J220" s="11"/>
    </row>
    <row r="221" spans="1:10" ht="24" customHeight="1" x14ac:dyDescent="0.3">
      <c r="A221" s="54"/>
      <c r="B221" s="53"/>
      <c r="C221" s="53"/>
      <c r="D221" s="28" t="s">
        <v>68</v>
      </c>
      <c r="E221" s="29">
        <v>2</v>
      </c>
      <c r="F221" s="29">
        <v>25</v>
      </c>
      <c r="G221" s="29">
        <v>20</v>
      </c>
      <c r="H221" s="41">
        <v>0.8</v>
      </c>
      <c r="I221" s="16">
        <f t="shared" si="9"/>
        <v>12.5</v>
      </c>
      <c r="J221" s="11"/>
    </row>
    <row r="222" spans="1:10" ht="24" customHeight="1" x14ac:dyDescent="0.3">
      <c r="A222" s="54"/>
      <c r="B222" s="53"/>
      <c r="C222" s="53"/>
      <c r="D222" s="28" t="s">
        <v>83</v>
      </c>
      <c r="E222" s="29">
        <v>2</v>
      </c>
      <c r="F222" s="29">
        <v>21</v>
      </c>
      <c r="G222" s="29">
        <v>19</v>
      </c>
      <c r="H222" s="41">
        <v>0.90476190476190477</v>
      </c>
      <c r="I222" s="16">
        <f t="shared" si="9"/>
        <v>10.5</v>
      </c>
      <c r="J222" s="11"/>
    </row>
    <row r="223" spans="1:10" ht="24" customHeight="1" x14ac:dyDescent="0.3">
      <c r="A223" s="54"/>
      <c r="B223" s="53"/>
      <c r="C223" s="53"/>
      <c r="D223" s="28" t="s">
        <v>2</v>
      </c>
      <c r="E223" s="29">
        <v>3</v>
      </c>
      <c r="F223" s="29">
        <v>64</v>
      </c>
      <c r="G223" s="29">
        <v>36</v>
      </c>
      <c r="H223" s="41">
        <v>0.5625</v>
      </c>
      <c r="I223" s="16">
        <f t="shared" si="9"/>
        <v>21.333333333333332</v>
      </c>
      <c r="J223" s="11"/>
    </row>
    <row r="224" spans="1:10" ht="24" customHeight="1" x14ac:dyDescent="0.3">
      <c r="A224" s="54"/>
      <c r="B224" s="53"/>
      <c r="C224" s="49" t="s">
        <v>27</v>
      </c>
      <c r="D224" s="28" t="s">
        <v>84</v>
      </c>
      <c r="E224" s="29">
        <v>6</v>
      </c>
      <c r="F224" s="29">
        <v>8</v>
      </c>
      <c r="G224" s="29">
        <v>8</v>
      </c>
      <c r="H224" s="41">
        <v>1</v>
      </c>
      <c r="I224" s="16">
        <f t="shared" si="9"/>
        <v>1.3333333333333333</v>
      </c>
      <c r="J224" s="11"/>
    </row>
    <row r="225" spans="1:10" ht="24" customHeight="1" x14ac:dyDescent="0.3">
      <c r="A225" s="54"/>
      <c r="B225" s="56" t="s">
        <v>39</v>
      </c>
      <c r="C225" s="56"/>
      <c r="D225" s="50"/>
      <c r="E225" s="50">
        <f>SUM(E226:E233)</f>
        <v>10</v>
      </c>
      <c r="F225" s="50">
        <f>SUM(F226:F233)</f>
        <v>119</v>
      </c>
      <c r="G225" s="50">
        <v>81</v>
      </c>
      <c r="H225" s="45">
        <v>0.68067226890756305</v>
      </c>
      <c r="I225" s="17">
        <f>F225/E225</f>
        <v>11.9</v>
      </c>
      <c r="J225" s="11"/>
    </row>
    <row r="226" spans="1:10" ht="24" customHeight="1" x14ac:dyDescent="0.3">
      <c r="A226" s="54"/>
      <c r="B226" s="53" t="s">
        <v>28</v>
      </c>
      <c r="C226" s="53" t="s">
        <v>28</v>
      </c>
      <c r="D226" s="28" t="s">
        <v>72</v>
      </c>
      <c r="E226" s="29">
        <v>1</v>
      </c>
      <c r="F226" s="29">
        <v>11</v>
      </c>
      <c r="G226" s="29">
        <v>7</v>
      </c>
      <c r="H226" s="41">
        <v>0.63636363636363635</v>
      </c>
      <c r="I226" s="16">
        <f t="shared" si="9"/>
        <v>11</v>
      </c>
      <c r="J226" s="11"/>
    </row>
    <row r="227" spans="1:10" ht="24" customHeight="1" x14ac:dyDescent="0.3">
      <c r="A227" s="54"/>
      <c r="B227" s="53"/>
      <c r="C227" s="53"/>
      <c r="D227" s="28" t="s">
        <v>62</v>
      </c>
      <c r="E227" s="29">
        <v>2</v>
      </c>
      <c r="F227" s="29">
        <v>24</v>
      </c>
      <c r="G227" s="29">
        <v>16</v>
      </c>
      <c r="H227" s="41">
        <v>0.66666666666666663</v>
      </c>
      <c r="I227" s="16">
        <f t="shared" si="9"/>
        <v>12</v>
      </c>
      <c r="J227" s="11"/>
    </row>
    <row r="228" spans="1:10" ht="24" customHeight="1" x14ac:dyDescent="0.3">
      <c r="A228" s="54"/>
      <c r="B228" s="53"/>
      <c r="C228" s="53"/>
      <c r="D228" s="28" t="s">
        <v>75</v>
      </c>
      <c r="E228" s="29">
        <v>1</v>
      </c>
      <c r="F228" s="29">
        <v>25</v>
      </c>
      <c r="G228" s="29">
        <v>12</v>
      </c>
      <c r="H228" s="41">
        <v>0.48</v>
      </c>
      <c r="I228" s="16">
        <f t="shared" si="9"/>
        <v>25</v>
      </c>
      <c r="J228" s="11"/>
    </row>
    <row r="229" spans="1:10" ht="24" customHeight="1" x14ac:dyDescent="0.3">
      <c r="A229" s="54"/>
      <c r="B229" s="53"/>
      <c r="C229" s="53"/>
      <c r="D229" s="28" t="s">
        <v>65</v>
      </c>
      <c r="E229" s="29">
        <v>1</v>
      </c>
      <c r="F229" s="29">
        <v>8</v>
      </c>
      <c r="G229" s="29">
        <v>7</v>
      </c>
      <c r="H229" s="41">
        <v>0.875</v>
      </c>
      <c r="I229" s="16">
        <f t="shared" si="9"/>
        <v>8</v>
      </c>
      <c r="J229" s="11"/>
    </row>
    <row r="230" spans="1:10" ht="24" customHeight="1" x14ac:dyDescent="0.3">
      <c r="A230" s="54"/>
      <c r="B230" s="53"/>
      <c r="C230" s="53"/>
      <c r="D230" s="28" t="s">
        <v>77</v>
      </c>
      <c r="E230" s="29">
        <v>1</v>
      </c>
      <c r="F230" s="29">
        <v>10</v>
      </c>
      <c r="G230" s="29">
        <v>8</v>
      </c>
      <c r="H230" s="41">
        <v>0.8</v>
      </c>
      <c r="I230" s="16">
        <f t="shared" si="9"/>
        <v>10</v>
      </c>
      <c r="J230" s="11"/>
    </row>
    <row r="231" spans="1:10" ht="24" customHeight="1" x14ac:dyDescent="0.3">
      <c r="A231" s="54"/>
      <c r="B231" s="53"/>
      <c r="C231" s="53"/>
      <c r="D231" s="28" t="s">
        <v>80</v>
      </c>
      <c r="E231" s="29">
        <v>1</v>
      </c>
      <c r="F231" s="29">
        <v>5</v>
      </c>
      <c r="G231" s="29">
        <v>4</v>
      </c>
      <c r="H231" s="41">
        <v>0.8</v>
      </c>
      <c r="I231" s="16">
        <f t="shared" si="9"/>
        <v>5</v>
      </c>
      <c r="J231" s="11"/>
    </row>
    <row r="232" spans="1:10" ht="24" customHeight="1" x14ac:dyDescent="0.3">
      <c r="A232" s="54"/>
      <c r="B232" s="53"/>
      <c r="C232" s="53"/>
      <c r="D232" s="28" t="s">
        <v>81</v>
      </c>
      <c r="E232" s="29">
        <v>2</v>
      </c>
      <c r="F232" s="29">
        <v>24</v>
      </c>
      <c r="G232" s="29">
        <v>18</v>
      </c>
      <c r="H232" s="41">
        <v>0.75</v>
      </c>
      <c r="I232" s="16">
        <f t="shared" si="9"/>
        <v>12</v>
      </c>
      <c r="J232" s="11"/>
    </row>
    <row r="233" spans="1:10" ht="24" customHeight="1" x14ac:dyDescent="0.3">
      <c r="A233" s="54"/>
      <c r="B233" s="53"/>
      <c r="C233" s="53"/>
      <c r="D233" s="28" t="s">
        <v>2</v>
      </c>
      <c r="E233" s="29">
        <v>1</v>
      </c>
      <c r="F233" s="29">
        <v>12</v>
      </c>
      <c r="G233" s="29">
        <v>9</v>
      </c>
      <c r="H233" s="41">
        <v>0.75</v>
      </c>
      <c r="I233" s="16">
        <f t="shared" si="9"/>
        <v>12</v>
      </c>
      <c r="J233" s="11"/>
    </row>
    <row r="234" spans="1:10" ht="24" customHeight="1" x14ac:dyDescent="0.3">
      <c r="A234" s="54"/>
      <c r="B234" s="56" t="s">
        <v>39</v>
      </c>
      <c r="C234" s="56"/>
      <c r="D234" s="50"/>
      <c r="E234" s="50">
        <f>SUM(E235:E250)</f>
        <v>32</v>
      </c>
      <c r="F234" s="50">
        <f>SUM(F235:F250)</f>
        <v>182</v>
      </c>
      <c r="G234" s="50">
        <v>138</v>
      </c>
      <c r="H234" s="45">
        <v>0.75824175824175821</v>
      </c>
      <c r="I234" s="17">
        <f>F234/E234</f>
        <v>5.6875</v>
      </c>
      <c r="J234" s="11"/>
    </row>
    <row r="235" spans="1:10" ht="24" customHeight="1" x14ac:dyDescent="0.3">
      <c r="A235" s="54"/>
      <c r="B235" s="53" t="s">
        <v>46</v>
      </c>
      <c r="C235" s="53" t="s">
        <v>29</v>
      </c>
      <c r="D235" s="28" t="s">
        <v>62</v>
      </c>
      <c r="E235" s="29">
        <v>4</v>
      </c>
      <c r="F235" s="29">
        <v>37</v>
      </c>
      <c r="G235" s="29">
        <v>25</v>
      </c>
      <c r="H235" s="41">
        <v>0.67567567567567566</v>
      </c>
      <c r="I235" s="16">
        <f t="shared" si="9"/>
        <v>9.25</v>
      </c>
      <c r="J235" s="11"/>
    </row>
    <row r="236" spans="1:10" ht="24" customHeight="1" x14ac:dyDescent="0.3">
      <c r="A236" s="54"/>
      <c r="B236" s="53"/>
      <c r="C236" s="53"/>
      <c r="D236" s="28" t="s">
        <v>63</v>
      </c>
      <c r="E236" s="29">
        <v>2</v>
      </c>
      <c r="F236" s="29">
        <v>26</v>
      </c>
      <c r="G236" s="29">
        <v>22</v>
      </c>
      <c r="H236" s="41">
        <v>0.84615384615384615</v>
      </c>
      <c r="I236" s="16">
        <f t="shared" si="9"/>
        <v>13</v>
      </c>
      <c r="J236" s="11"/>
    </row>
    <row r="237" spans="1:10" ht="24" customHeight="1" x14ac:dyDescent="0.3">
      <c r="A237" s="54"/>
      <c r="B237" s="53"/>
      <c r="C237" s="53"/>
      <c r="D237" s="28" t="s">
        <v>1</v>
      </c>
      <c r="E237" s="29">
        <v>1</v>
      </c>
      <c r="F237" s="29">
        <v>3</v>
      </c>
      <c r="G237" s="29">
        <v>1</v>
      </c>
      <c r="H237" s="41">
        <v>0.33333333333333331</v>
      </c>
      <c r="I237" s="16">
        <f t="shared" si="9"/>
        <v>3</v>
      </c>
      <c r="J237" s="11"/>
    </row>
    <row r="238" spans="1:10" ht="24" customHeight="1" x14ac:dyDescent="0.3">
      <c r="A238" s="54"/>
      <c r="B238" s="53"/>
      <c r="C238" s="53"/>
      <c r="D238" s="28" t="s">
        <v>75</v>
      </c>
      <c r="E238" s="29">
        <v>2</v>
      </c>
      <c r="F238" s="29">
        <v>9</v>
      </c>
      <c r="G238" s="29">
        <v>7</v>
      </c>
      <c r="H238" s="41">
        <v>0.77777777777777779</v>
      </c>
      <c r="I238" s="16">
        <f t="shared" si="9"/>
        <v>4.5</v>
      </c>
      <c r="J238" s="11"/>
    </row>
    <row r="239" spans="1:10" ht="24" customHeight="1" x14ac:dyDescent="0.3">
      <c r="A239" s="54"/>
      <c r="B239" s="53"/>
      <c r="C239" s="53"/>
      <c r="D239" s="28" t="s">
        <v>64</v>
      </c>
      <c r="E239" s="29">
        <v>1</v>
      </c>
      <c r="F239" s="29">
        <v>3</v>
      </c>
      <c r="G239" s="29">
        <v>3</v>
      </c>
      <c r="H239" s="41">
        <v>1</v>
      </c>
      <c r="I239" s="16">
        <f t="shared" si="9"/>
        <v>3</v>
      </c>
      <c r="J239" s="11"/>
    </row>
    <row r="240" spans="1:10" ht="24" customHeight="1" x14ac:dyDescent="0.3">
      <c r="A240" s="54"/>
      <c r="B240" s="53"/>
      <c r="C240" s="53"/>
      <c r="D240" s="28" t="s">
        <v>77</v>
      </c>
      <c r="E240" s="29">
        <v>2</v>
      </c>
      <c r="F240" s="29">
        <v>9</v>
      </c>
      <c r="G240" s="29">
        <v>8</v>
      </c>
      <c r="H240" s="41">
        <v>0.88888888888888884</v>
      </c>
      <c r="I240" s="16">
        <f t="shared" si="9"/>
        <v>4.5</v>
      </c>
      <c r="J240" s="11"/>
    </row>
    <row r="241" spans="1:10" ht="24" customHeight="1" x14ac:dyDescent="0.3">
      <c r="A241" s="54"/>
      <c r="B241" s="53"/>
      <c r="C241" s="53"/>
      <c r="D241" s="28" t="s">
        <v>66</v>
      </c>
      <c r="E241" s="29">
        <v>2</v>
      </c>
      <c r="F241" s="29">
        <v>4</v>
      </c>
      <c r="G241" s="29">
        <v>4</v>
      </c>
      <c r="H241" s="41">
        <v>1</v>
      </c>
      <c r="I241" s="16">
        <f t="shared" si="9"/>
        <v>2</v>
      </c>
      <c r="J241" s="11"/>
    </row>
    <row r="242" spans="1:10" ht="24" customHeight="1" x14ac:dyDescent="0.3">
      <c r="A242" s="54"/>
      <c r="B242" s="53"/>
      <c r="C242" s="53"/>
      <c r="D242" s="28" t="s">
        <v>67</v>
      </c>
      <c r="E242" s="29">
        <v>1</v>
      </c>
      <c r="F242" s="29">
        <v>7</v>
      </c>
      <c r="G242" s="29">
        <v>7</v>
      </c>
      <c r="H242" s="41">
        <v>1</v>
      </c>
      <c r="I242" s="16">
        <f t="shared" si="9"/>
        <v>7</v>
      </c>
      <c r="J242" s="11"/>
    </row>
    <row r="243" spans="1:10" ht="24" customHeight="1" x14ac:dyDescent="0.3">
      <c r="A243" s="54"/>
      <c r="B243" s="53"/>
      <c r="C243" s="53"/>
      <c r="D243" s="28" t="s">
        <v>79</v>
      </c>
      <c r="E243" s="29">
        <v>1</v>
      </c>
      <c r="F243" s="29">
        <v>6</v>
      </c>
      <c r="G243" s="29">
        <v>4</v>
      </c>
      <c r="H243" s="41">
        <v>0.66666666666666663</v>
      </c>
      <c r="I243" s="16">
        <f t="shared" si="9"/>
        <v>6</v>
      </c>
      <c r="J243" s="11"/>
    </row>
    <row r="244" spans="1:10" ht="24" customHeight="1" x14ac:dyDescent="0.3">
      <c r="A244" s="54"/>
      <c r="B244" s="53"/>
      <c r="C244" s="53"/>
      <c r="D244" s="28" t="s">
        <v>81</v>
      </c>
      <c r="E244" s="29">
        <v>3</v>
      </c>
      <c r="F244" s="29">
        <v>29</v>
      </c>
      <c r="G244" s="29">
        <v>23</v>
      </c>
      <c r="H244" s="41">
        <v>0.7931034482758621</v>
      </c>
      <c r="I244" s="16">
        <f t="shared" si="9"/>
        <v>9.6666666666666661</v>
      </c>
      <c r="J244" s="11"/>
    </row>
    <row r="245" spans="1:10" ht="24" customHeight="1" x14ac:dyDescent="0.3">
      <c r="A245" s="54"/>
      <c r="B245" s="53"/>
      <c r="C245" s="53"/>
      <c r="D245" s="28" t="s">
        <v>82</v>
      </c>
      <c r="E245" s="29">
        <v>2</v>
      </c>
      <c r="F245" s="29">
        <v>6</v>
      </c>
      <c r="G245" s="29">
        <v>5</v>
      </c>
      <c r="H245" s="41">
        <v>0.83333333333333337</v>
      </c>
      <c r="I245" s="16">
        <f t="shared" si="9"/>
        <v>3</v>
      </c>
      <c r="J245" s="11"/>
    </row>
    <row r="246" spans="1:10" ht="24" customHeight="1" x14ac:dyDescent="0.3">
      <c r="A246" s="54" t="s">
        <v>51</v>
      </c>
      <c r="B246" s="53"/>
      <c r="C246" s="53"/>
      <c r="D246" s="28" t="s">
        <v>68</v>
      </c>
      <c r="E246" s="29">
        <v>1</v>
      </c>
      <c r="F246" s="29">
        <v>3</v>
      </c>
      <c r="G246" s="29">
        <v>2</v>
      </c>
      <c r="H246" s="41">
        <v>0.66666666666666663</v>
      </c>
      <c r="I246" s="16">
        <f t="shared" si="9"/>
        <v>3</v>
      </c>
      <c r="J246" s="11"/>
    </row>
    <row r="247" spans="1:10" ht="24" customHeight="1" x14ac:dyDescent="0.3">
      <c r="A247" s="54"/>
      <c r="B247" s="53"/>
      <c r="C247" s="53"/>
      <c r="D247" s="28" t="s">
        <v>69</v>
      </c>
      <c r="E247" s="29">
        <v>2</v>
      </c>
      <c r="F247" s="29">
        <v>8</v>
      </c>
      <c r="G247" s="29">
        <v>6</v>
      </c>
      <c r="H247" s="41">
        <v>0.75</v>
      </c>
      <c r="I247" s="16">
        <f t="shared" si="9"/>
        <v>4</v>
      </c>
      <c r="J247" s="11"/>
    </row>
    <row r="248" spans="1:10" ht="24" customHeight="1" x14ac:dyDescent="0.3">
      <c r="A248" s="54"/>
      <c r="B248" s="53"/>
      <c r="C248" s="53"/>
      <c r="D248" s="28" t="s">
        <v>70</v>
      </c>
      <c r="E248" s="29">
        <v>1</v>
      </c>
      <c r="F248" s="29">
        <v>1</v>
      </c>
      <c r="G248" s="29">
        <v>1</v>
      </c>
      <c r="H248" s="41">
        <v>1</v>
      </c>
      <c r="I248" s="16">
        <f t="shared" si="9"/>
        <v>1</v>
      </c>
      <c r="J248" s="11"/>
    </row>
    <row r="249" spans="1:10" ht="24" customHeight="1" x14ac:dyDescent="0.3">
      <c r="A249" s="54"/>
      <c r="B249" s="53"/>
      <c r="C249" s="53"/>
      <c r="D249" s="28" t="s">
        <v>83</v>
      </c>
      <c r="E249" s="29">
        <v>3</v>
      </c>
      <c r="F249" s="29">
        <v>5</v>
      </c>
      <c r="G249" s="29">
        <v>4</v>
      </c>
      <c r="H249" s="41">
        <v>0.8</v>
      </c>
      <c r="I249" s="16">
        <f t="shared" si="9"/>
        <v>1.6666666666666667</v>
      </c>
      <c r="J249" s="11"/>
    </row>
    <row r="250" spans="1:10" ht="24" customHeight="1" x14ac:dyDescent="0.3">
      <c r="A250" s="54"/>
      <c r="B250" s="53"/>
      <c r="C250" s="53"/>
      <c r="D250" s="28" t="s">
        <v>2</v>
      </c>
      <c r="E250" s="29">
        <v>4</v>
      </c>
      <c r="F250" s="29">
        <v>26</v>
      </c>
      <c r="G250" s="29">
        <v>16</v>
      </c>
      <c r="H250" s="41">
        <v>0.61538461538461542</v>
      </c>
      <c r="I250" s="16">
        <f t="shared" si="9"/>
        <v>6.5</v>
      </c>
      <c r="J250" s="11"/>
    </row>
    <row r="251" spans="1:10" ht="24" customHeight="1" x14ac:dyDescent="0.3">
      <c r="A251" s="54"/>
      <c r="B251" s="56" t="s">
        <v>39</v>
      </c>
      <c r="C251" s="56"/>
      <c r="D251" s="50"/>
      <c r="E251" s="50">
        <f>E252+E265+E286+E304+E315</f>
        <v>285</v>
      </c>
      <c r="F251" s="50">
        <f>F252+F265+F286+F304+F315</f>
        <v>1069</v>
      </c>
      <c r="G251" s="50">
        <v>840</v>
      </c>
      <c r="H251" s="45">
        <v>0.78578110383536015</v>
      </c>
      <c r="I251" s="17">
        <f>F251/E251</f>
        <v>3.7508771929824563</v>
      </c>
      <c r="J251" s="11"/>
    </row>
    <row r="252" spans="1:10" ht="24" customHeight="1" x14ac:dyDescent="0.3">
      <c r="A252" s="54"/>
      <c r="B252" s="53" t="s">
        <v>47</v>
      </c>
      <c r="C252" s="53" t="s">
        <v>30</v>
      </c>
      <c r="D252" s="12" t="s">
        <v>40</v>
      </c>
      <c r="E252" s="12">
        <f>SUM(E253:E264)</f>
        <v>16</v>
      </c>
      <c r="F252" s="12">
        <f>SUM(F253:F264)</f>
        <v>39</v>
      </c>
      <c r="G252" s="12">
        <v>31</v>
      </c>
      <c r="H252" s="44">
        <v>0.79487179487179482</v>
      </c>
      <c r="I252" s="18">
        <f>F252/E252</f>
        <v>2.4375</v>
      </c>
      <c r="J252" s="11"/>
    </row>
    <row r="253" spans="1:10" ht="24" customHeight="1" x14ac:dyDescent="0.3">
      <c r="A253" s="54"/>
      <c r="B253" s="53"/>
      <c r="C253" s="53"/>
      <c r="D253" s="28" t="s">
        <v>72</v>
      </c>
      <c r="E253" s="29">
        <v>1</v>
      </c>
      <c r="F253" s="29">
        <v>7</v>
      </c>
      <c r="G253" s="29">
        <v>5</v>
      </c>
      <c r="H253" s="41">
        <v>0.7142857142857143</v>
      </c>
      <c r="I253" s="16">
        <f t="shared" ref="I253:I319" si="10">F253/E253</f>
        <v>7</v>
      </c>
      <c r="J253" s="11"/>
    </row>
    <row r="254" spans="1:10" ht="24" customHeight="1" x14ac:dyDescent="0.3">
      <c r="A254" s="54"/>
      <c r="B254" s="53"/>
      <c r="C254" s="53"/>
      <c r="D254" s="28" t="s">
        <v>62</v>
      </c>
      <c r="E254" s="29">
        <v>2</v>
      </c>
      <c r="F254" s="29">
        <v>5</v>
      </c>
      <c r="G254" s="29">
        <v>4</v>
      </c>
      <c r="H254" s="41">
        <v>0.8</v>
      </c>
      <c r="I254" s="16">
        <f t="shared" si="10"/>
        <v>2.5</v>
      </c>
      <c r="J254" s="11"/>
    </row>
    <row r="255" spans="1:10" ht="24" customHeight="1" x14ac:dyDescent="0.3">
      <c r="A255" s="54"/>
      <c r="B255" s="53"/>
      <c r="C255" s="53"/>
      <c r="D255" s="28" t="s">
        <v>63</v>
      </c>
      <c r="E255" s="29">
        <v>1</v>
      </c>
      <c r="F255" s="29">
        <v>1</v>
      </c>
      <c r="G255" s="29">
        <v>1</v>
      </c>
      <c r="H255" s="41">
        <v>1</v>
      </c>
      <c r="I255" s="16">
        <f t="shared" si="10"/>
        <v>1</v>
      </c>
      <c r="J255" s="11"/>
    </row>
    <row r="256" spans="1:10" ht="24" customHeight="1" x14ac:dyDescent="0.3">
      <c r="A256" s="54"/>
      <c r="B256" s="53"/>
      <c r="C256" s="53"/>
      <c r="D256" s="28" t="s">
        <v>76</v>
      </c>
      <c r="E256" s="29">
        <v>2</v>
      </c>
      <c r="F256" s="29">
        <v>4</v>
      </c>
      <c r="G256" s="29">
        <v>4</v>
      </c>
      <c r="H256" s="41">
        <v>1</v>
      </c>
      <c r="I256" s="16">
        <f t="shared" si="10"/>
        <v>2</v>
      </c>
      <c r="J256" s="11"/>
    </row>
    <row r="257" spans="1:10" ht="24" customHeight="1" x14ac:dyDescent="0.3">
      <c r="A257" s="54"/>
      <c r="B257" s="53"/>
      <c r="C257" s="53"/>
      <c r="D257" s="28" t="s">
        <v>65</v>
      </c>
      <c r="E257" s="29">
        <v>1</v>
      </c>
      <c r="F257" s="29">
        <v>0</v>
      </c>
      <c r="G257" s="29">
        <v>0</v>
      </c>
      <c r="H257" s="41">
        <v>0</v>
      </c>
      <c r="I257" s="16">
        <f t="shared" si="10"/>
        <v>0</v>
      </c>
      <c r="J257" s="11"/>
    </row>
    <row r="258" spans="1:10" ht="24" customHeight="1" x14ac:dyDescent="0.3">
      <c r="A258" s="54"/>
      <c r="B258" s="53"/>
      <c r="C258" s="53"/>
      <c r="D258" s="28" t="s">
        <v>77</v>
      </c>
      <c r="E258" s="29">
        <v>1</v>
      </c>
      <c r="F258" s="29">
        <v>1</v>
      </c>
      <c r="G258" s="29">
        <v>1</v>
      </c>
      <c r="H258" s="41">
        <v>1</v>
      </c>
      <c r="I258" s="16">
        <f t="shared" si="10"/>
        <v>1</v>
      </c>
      <c r="J258" s="11"/>
    </row>
    <row r="259" spans="1:10" ht="24" customHeight="1" x14ac:dyDescent="0.3">
      <c r="A259" s="54"/>
      <c r="B259" s="53"/>
      <c r="C259" s="53"/>
      <c r="D259" s="28" t="s">
        <v>66</v>
      </c>
      <c r="E259" s="29">
        <v>2</v>
      </c>
      <c r="F259" s="29">
        <v>3</v>
      </c>
      <c r="G259" s="29">
        <v>3</v>
      </c>
      <c r="H259" s="41">
        <v>1</v>
      </c>
      <c r="I259" s="16">
        <f t="shared" si="10"/>
        <v>1.5</v>
      </c>
      <c r="J259" s="11"/>
    </row>
    <row r="260" spans="1:10" ht="24" customHeight="1" x14ac:dyDescent="0.3">
      <c r="A260" s="54"/>
      <c r="B260" s="53"/>
      <c r="C260" s="53"/>
      <c r="D260" s="28" t="s">
        <v>79</v>
      </c>
      <c r="E260" s="29">
        <v>1</v>
      </c>
      <c r="F260" s="29">
        <v>0</v>
      </c>
      <c r="G260" s="29">
        <v>0</v>
      </c>
      <c r="H260" s="41">
        <v>0</v>
      </c>
      <c r="I260" s="16">
        <f t="shared" si="10"/>
        <v>0</v>
      </c>
      <c r="J260" s="11"/>
    </row>
    <row r="261" spans="1:10" ht="24" customHeight="1" x14ac:dyDescent="0.3">
      <c r="A261" s="54"/>
      <c r="B261" s="53"/>
      <c r="C261" s="53"/>
      <c r="D261" s="28" t="s">
        <v>80</v>
      </c>
      <c r="E261" s="29">
        <v>1</v>
      </c>
      <c r="F261" s="29">
        <v>3</v>
      </c>
      <c r="G261" s="29">
        <v>1</v>
      </c>
      <c r="H261" s="41">
        <v>0.33333333333333331</v>
      </c>
      <c r="I261" s="16">
        <f t="shared" si="10"/>
        <v>3</v>
      </c>
      <c r="J261" s="11"/>
    </row>
    <row r="262" spans="1:10" ht="24" customHeight="1" x14ac:dyDescent="0.3">
      <c r="A262" s="54"/>
      <c r="B262" s="53"/>
      <c r="C262" s="53"/>
      <c r="D262" s="28" t="s">
        <v>69</v>
      </c>
      <c r="E262" s="29">
        <v>2</v>
      </c>
      <c r="F262" s="29">
        <v>9</v>
      </c>
      <c r="G262" s="29">
        <v>8</v>
      </c>
      <c r="H262" s="41">
        <v>0.88888888888888884</v>
      </c>
      <c r="I262" s="16">
        <f t="shared" si="10"/>
        <v>4.5</v>
      </c>
      <c r="J262" s="11"/>
    </row>
    <row r="263" spans="1:10" ht="24" customHeight="1" x14ac:dyDescent="0.3">
      <c r="A263" s="54"/>
      <c r="B263" s="53"/>
      <c r="C263" s="53"/>
      <c r="D263" s="28" t="s">
        <v>83</v>
      </c>
      <c r="E263" s="29">
        <v>1</v>
      </c>
      <c r="F263" s="29">
        <v>0</v>
      </c>
      <c r="G263" s="29">
        <v>0</v>
      </c>
      <c r="H263" s="41">
        <v>0</v>
      </c>
      <c r="I263" s="16">
        <f t="shared" si="10"/>
        <v>0</v>
      </c>
      <c r="J263" s="11"/>
    </row>
    <row r="264" spans="1:10" ht="24" customHeight="1" x14ac:dyDescent="0.3">
      <c r="A264" s="54"/>
      <c r="B264" s="53"/>
      <c r="C264" s="53"/>
      <c r="D264" s="28" t="s">
        <v>2</v>
      </c>
      <c r="E264" s="29">
        <v>1</v>
      </c>
      <c r="F264" s="29">
        <v>6</v>
      </c>
      <c r="G264" s="29">
        <v>4</v>
      </c>
      <c r="H264" s="41">
        <v>0.66666666666666663</v>
      </c>
      <c r="I264" s="16">
        <f t="shared" si="10"/>
        <v>6</v>
      </c>
      <c r="J264" s="11"/>
    </row>
    <row r="265" spans="1:10" ht="24" customHeight="1" x14ac:dyDescent="0.3">
      <c r="A265" s="54"/>
      <c r="B265" s="53"/>
      <c r="C265" s="53" t="s">
        <v>31</v>
      </c>
      <c r="D265" s="12" t="s">
        <v>40</v>
      </c>
      <c r="E265" s="12">
        <f>SUM(E266:E285)</f>
        <v>182</v>
      </c>
      <c r="F265" s="12">
        <f>SUM(F266:F285)</f>
        <v>549</v>
      </c>
      <c r="G265" s="12">
        <v>437</v>
      </c>
      <c r="H265" s="44">
        <v>0.79599271402550087</v>
      </c>
      <c r="I265" s="18">
        <f>F265/E265</f>
        <v>3.0164835164835164</v>
      </c>
      <c r="J265" s="11"/>
    </row>
    <row r="266" spans="1:10" ht="24" customHeight="1" x14ac:dyDescent="0.3">
      <c r="A266" s="54"/>
      <c r="B266" s="53"/>
      <c r="C266" s="53"/>
      <c r="D266" s="28" t="s">
        <v>72</v>
      </c>
      <c r="E266" s="29">
        <v>3</v>
      </c>
      <c r="F266" s="29">
        <v>17</v>
      </c>
      <c r="G266" s="29">
        <v>14</v>
      </c>
      <c r="H266" s="41">
        <v>0.82352941176470584</v>
      </c>
      <c r="I266" s="16">
        <f t="shared" si="10"/>
        <v>5.666666666666667</v>
      </c>
      <c r="J266" s="11"/>
    </row>
    <row r="267" spans="1:10" ht="24" customHeight="1" x14ac:dyDescent="0.3">
      <c r="A267" s="54"/>
      <c r="B267" s="53"/>
      <c r="C267" s="53"/>
      <c r="D267" s="28" t="s">
        <v>62</v>
      </c>
      <c r="E267" s="29">
        <v>21</v>
      </c>
      <c r="F267" s="29">
        <v>49</v>
      </c>
      <c r="G267" s="29">
        <v>40</v>
      </c>
      <c r="H267" s="41">
        <v>0.81632653061224492</v>
      </c>
      <c r="I267" s="16">
        <f t="shared" si="10"/>
        <v>2.3333333333333335</v>
      </c>
      <c r="J267" s="11"/>
    </row>
    <row r="268" spans="1:10" ht="24" customHeight="1" x14ac:dyDescent="0.3">
      <c r="A268" s="54"/>
      <c r="B268" s="53"/>
      <c r="C268" s="53"/>
      <c r="D268" s="28" t="s">
        <v>63</v>
      </c>
      <c r="E268" s="29">
        <v>5</v>
      </c>
      <c r="F268" s="29">
        <v>40</v>
      </c>
      <c r="G268" s="29">
        <v>33</v>
      </c>
      <c r="H268" s="41">
        <v>0.82499999999999996</v>
      </c>
      <c r="I268" s="16">
        <f t="shared" si="10"/>
        <v>8</v>
      </c>
      <c r="J268" s="11"/>
    </row>
    <row r="269" spans="1:10" ht="24" customHeight="1" x14ac:dyDescent="0.3">
      <c r="A269" s="54"/>
      <c r="B269" s="53"/>
      <c r="C269" s="53"/>
      <c r="D269" s="28" t="s">
        <v>1</v>
      </c>
      <c r="E269" s="29">
        <v>4</v>
      </c>
      <c r="F269" s="29">
        <v>25</v>
      </c>
      <c r="G269" s="29">
        <v>16</v>
      </c>
      <c r="H269" s="41">
        <v>0.64</v>
      </c>
      <c r="I269" s="16">
        <f t="shared" si="10"/>
        <v>6.25</v>
      </c>
      <c r="J269" s="11"/>
    </row>
    <row r="270" spans="1:10" ht="24" customHeight="1" x14ac:dyDescent="0.3">
      <c r="A270" s="54"/>
      <c r="B270" s="53"/>
      <c r="C270" s="53"/>
      <c r="D270" s="28" t="s">
        <v>74</v>
      </c>
      <c r="E270" s="29">
        <v>25</v>
      </c>
      <c r="F270" s="29">
        <v>105</v>
      </c>
      <c r="G270" s="29">
        <v>89</v>
      </c>
      <c r="H270" s="41">
        <v>0.84761904761904761</v>
      </c>
      <c r="I270" s="16">
        <f t="shared" si="10"/>
        <v>4.2</v>
      </c>
      <c r="J270" s="11"/>
    </row>
    <row r="271" spans="1:10" ht="24" customHeight="1" x14ac:dyDescent="0.3">
      <c r="A271" s="54"/>
      <c r="B271" s="53"/>
      <c r="C271" s="53"/>
      <c r="D271" s="28" t="s">
        <v>75</v>
      </c>
      <c r="E271" s="29">
        <v>12</v>
      </c>
      <c r="F271" s="29">
        <v>66</v>
      </c>
      <c r="G271" s="29">
        <v>51</v>
      </c>
      <c r="H271" s="41">
        <v>0.77272727272727271</v>
      </c>
      <c r="I271" s="16">
        <f t="shared" si="10"/>
        <v>5.5</v>
      </c>
      <c r="J271" s="11"/>
    </row>
    <row r="272" spans="1:10" ht="24" customHeight="1" x14ac:dyDescent="0.3">
      <c r="A272" s="54"/>
      <c r="B272" s="53"/>
      <c r="C272" s="53"/>
      <c r="D272" s="28" t="s">
        <v>64</v>
      </c>
      <c r="E272" s="29">
        <v>7</v>
      </c>
      <c r="F272" s="29">
        <v>11</v>
      </c>
      <c r="G272" s="29">
        <v>8</v>
      </c>
      <c r="H272" s="41">
        <v>0.72727272727272729</v>
      </c>
      <c r="I272" s="16">
        <f t="shared" si="10"/>
        <v>1.5714285714285714</v>
      </c>
      <c r="J272" s="11"/>
    </row>
    <row r="273" spans="1:10" ht="24" customHeight="1" x14ac:dyDescent="0.3">
      <c r="A273" s="54"/>
      <c r="B273" s="53"/>
      <c r="C273" s="53"/>
      <c r="D273" s="28" t="s">
        <v>76</v>
      </c>
      <c r="E273" s="29">
        <v>7</v>
      </c>
      <c r="F273" s="29">
        <v>15</v>
      </c>
      <c r="G273" s="29">
        <v>13</v>
      </c>
      <c r="H273" s="41">
        <v>0.8666666666666667</v>
      </c>
      <c r="I273" s="16">
        <f t="shared" si="10"/>
        <v>2.1428571428571428</v>
      </c>
      <c r="J273" s="11"/>
    </row>
    <row r="274" spans="1:10" ht="24" customHeight="1" x14ac:dyDescent="0.3">
      <c r="A274" s="54"/>
      <c r="B274" s="53"/>
      <c r="C274" s="53"/>
      <c r="D274" s="28" t="s">
        <v>65</v>
      </c>
      <c r="E274" s="29">
        <v>8</v>
      </c>
      <c r="F274" s="29">
        <v>11</v>
      </c>
      <c r="G274" s="29">
        <v>8</v>
      </c>
      <c r="H274" s="41">
        <v>0.72727272727272729</v>
      </c>
      <c r="I274" s="16">
        <f t="shared" si="10"/>
        <v>1.375</v>
      </c>
      <c r="J274" s="11"/>
    </row>
    <row r="275" spans="1:10" ht="24" customHeight="1" x14ac:dyDescent="0.3">
      <c r="A275" s="54"/>
      <c r="B275" s="53"/>
      <c r="C275" s="53"/>
      <c r="D275" s="28" t="s">
        <v>77</v>
      </c>
      <c r="E275" s="29">
        <v>14</v>
      </c>
      <c r="F275" s="29">
        <v>27</v>
      </c>
      <c r="G275" s="29">
        <v>21</v>
      </c>
      <c r="H275" s="41">
        <v>0.77777777777777779</v>
      </c>
      <c r="I275" s="16">
        <f t="shared" si="10"/>
        <v>1.9285714285714286</v>
      </c>
      <c r="J275" s="11"/>
    </row>
    <row r="276" spans="1:10" ht="24" customHeight="1" x14ac:dyDescent="0.3">
      <c r="A276" s="54"/>
      <c r="B276" s="53"/>
      <c r="C276" s="53"/>
      <c r="D276" s="28" t="s">
        <v>78</v>
      </c>
      <c r="E276" s="29">
        <v>3</v>
      </c>
      <c r="F276" s="29">
        <v>15</v>
      </c>
      <c r="G276" s="29">
        <v>11</v>
      </c>
      <c r="H276" s="41">
        <v>0.73333333333333328</v>
      </c>
      <c r="I276" s="16">
        <f t="shared" si="10"/>
        <v>5</v>
      </c>
      <c r="J276" s="11"/>
    </row>
    <row r="277" spans="1:10" ht="24" customHeight="1" x14ac:dyDescent="0.3">
      <c r="A277" s="54"/>
      <c r="B277" s="53"/>
      <c r="C277" s="53"/>
      <c r="D277" s="28" t="s">
        <v>66</v>
      </c>
      <c r="E277" s="29">
        <v>4</v>
      </c>
      <c r="F277" s="29">
        <v>9</v>
      </c>
      <c r="G277" s="29">
        <v>4</v>
      </c>
      <c r="H277" s="41">
        <v>0.44444444444444442</v>
      </c>
      <c r="I277" s="16">
        <f t="shared" si="10"/>
        <v>2.25</v>
      </c>
      <c r="J277" s="11"/>
    </row>
    <row r="278" spans="1:10" ht="24" customHeight="1" x14ac:dyDescent="0.3">
      <c r="A278" s="54"/>
      <c r="B278" s="53"/>
      <c r="C278" s="53"/>
      <c r="D278" s="28" t="s">
        <v>67</v>
      </c>
      <c r="E278" s="29">
        <v>7</v>
      </c>
      <c r="F278" s="29">
        <v>10</v>
      </c>
      <c r="G278" s="29">
        <v>7</v>
      </c>
      <c r="H278" s="41">
        <v>0.7</v>
      </c>
      <c r="I278" s="16">
        <f t="shared" si="10"/>
        <v>1.4285714285714286</v>
      </c>
      <c r="J278" s="11"/>
    </row>
    <row r="279" spans="1:10" ht="24" customHeight="1" x14ac:dyDescent="0.3">
      <c r="A279" s="54"/>
      <c r="B279" s="53"/>
      <c r="C279" s="53"/>
      <c r="D279" s="28" t="s">
        <v>79</v>
      </c>
      <c r="E279" s="29">
        <v>10</v>
      </c>
      <c r="F279" s="29">
        <v>14</v>
      </c>
      <c r="G279" s="29">
        <v>13</v>
      </c>
      <c r="H279" s="41">
        <v>0.9285714285714286</v>
      </c>
      <c r="I279" s="16">
        <f t="shared" si="10"/>
        <v>1.4</v>
      </c>
      <c r="J279" s="11"/>
    </row>
    <row r="280" spans="1:10" ht="24" customHeight="1" x14ac:dyDescent="0.3">
      <c r="A280" s="54"/>
      <c r="B280" s="53"/>
      <c r="C280" s="53"/>
      <c r="D280" s="28" t="s">
        <v>80</v>
      </c>
      <c r="E280" s="29">
        <v>6</v>
      </c>
      <c r="F280" s="29">
        <v>17</v>
      </c>
      <c r="G280" s="29">
        <v>13</v>
      </c>
      <c r="H280" s="41">
        <v>0.76470588235294112</v>
      </c>
      <c r="I280" s="16">
        <f t="shared" si="10"/>
        <v>2.8333333333333335</v>
      </c>
      <c r="J280" s="11"/>
    </row>
    <row r="281" spans="1:10" ht="24" customHeight="1" x14ac:dyDescent="0.3">
      <c r="A281" s="54" t="s">
        <v>51</v>
      </c>
      <c r="B281" s="53"/>
      <c r="C281" s="53"/>
      <c r="D281" s="28" t="s">
        <v>81</v>
      </c>
      <c r="E281" s="29">
        <v>5</v>
      </c>
      <c r="F281" s="29">
        <v>12</v>
      </c>
      <c r="G281" s="29">
        <v>9</v>
      </c>
      <c r="H281" s="41">
        <v>0.75</v>
      </c>
      <c r="I281" s="16">
        <f t="shared" si="10"/>
        <v>2.4</v>
      </c>
      <c r="J281" s="11"/>
    </row>
    <row r="282" spans="1:10" ht="24" customHeight="1" x14ac:dyDescent="0.3">
      <c r="A282" s="54"/>
      <c r="B282" s="53"/>
      <c r="C282" s="53"/>
      <c r="D282" s="28" t="s">
        <v>82</v>
      </c>
      <c r="E282" s="29">
        <v>14</v>
      </c>
      <c r="F282" s="29">
        <v>46</v>
      </c>
      <c r="G282" s="29">
        <v>36</v>
      </c>
      <c r="H282" s="41">
        <v>0.78260869565217395</v>
      </c>
      <c r="I282" s="16">
        <f t="shared" si="10"/>
        <v>3.2857142857142856</v>
      </c>
      <c r="J282" s="11"/>
    </row>
    <row r="283" spans="1:10" ht="24" customHeight="1" x14ac:dyDescent="0.3">
      <c r="A283" s="54"/>
      <c r="B283" s="53"/>
      <c r="C283" s="53"/>
      <c r="D283" s="28" t="s">
        <v>69</v>
      </c>
      <c r="E283" s="29">
        <v>7</v>
      </c>
      <c r="F283" s="29">
        <v>15</v>
      </c>
      <c r="G283" s="29">
        <v>14</v>
      </c>
      <c r="H283" s="41">
        <v>0.93333333333333335</v>
      </c>
      <c r="I283" s="16">
        <f t="shared" si="10"/>
        <v>2.1428571428571428</v>
      </c>
      <c r="J283" s="11"/>
    </row>
    <row r="284" spans="1:10" ht="24" customHeight="1" x14ac:dyDescent="0.3">
      <c r="A284" s="54"/>
      <c r="B284" s="53"/>
      <c r="C284" s="53"/>
      <c r="D284" s="28" t="s">
        <v>83</v>
      </c>
      <c r="E284" s="29">
        <v>9</v>
      </c>
      <c r="F284" s="29">
        <v>3</v>
      </c>
      <c r="G284" s="29">
        <v>3</v>
      </c>
      <c r="H284" s="41">
        <v>1</v>
      </c>
      <c r="I284" s="16">
        <f t="shared" si="10"/>
        <v>0.33333333333333331</v>
      </c>
      <c r="J284" s="11"/>
    </row>
    <row r="285" spans="1:10" ht="24" customHeight="1" x14ac:dyDescent="0.3">
      <c r="A285" s="54"/>
      <c r="B285" s="53"/>
      <c r="C285" s="53"/>
      <c r="D285" s="28" t="s">
        <v>2</v>
      </c>
      <c r="E285" s="29">
        <v>11</v>
      </c>
      <c r="F285" s="29">
        <v>42</v>
      </c>
      <c r="G285" s="29">
        <v>34</v>
      </c>
      <c r="H285" s="41">
        <v>0.80952380952380953</v>
      </c>
      <c r="I285" s="16">
        <f t="shared" si="10"/>
        <v>3.8181818181818183</v>
      </c>
      <c r="J285" s="11"/>
    </row>
    <row r="286" spans="1:10" ht="24" customHeight="1" x14ac:dyDescent="0.3">
      <c r="A286" s="54"/>
      <c r="B286" s="53"/>
      <c r="C286" s="53" t="s">
        <v>32</v>
      </c>
      <c r="D286" s="12" t="s">
        <v>40</v>
      </c>
      <c r="E286" s="12">
        <f>SUM(E287:E303)</f>
        <v>67</v>
      </c>
      <c r="F286" s="12">
        <f>SUM(F287:F303)</f>
        <v>313</v>
      </c>
      <c r="G286" s="12">
        <v>249</v>
      </c>
      <c r="H286" s="44">
        <v>0.79552715654952078</v>
      </c>
      <c r="I286" s="18">
        <f>F286/E286</f>
        <v>4.6716417910447765</v>
      </c>
      <c r="J286" s="11"/>
    </row>
    <row r="287" spans="1:10" ht="21.75" customHeight="1" x14ac:dyDescent="0.3">
      <c r="A287" s="54"/>
      <c r="B287" s="53"/>
      <c r="C287" s="53"/>
      <c r="D287" s="28" t="s">
        <v>72</v>
      </c>
      <c r="E287" s="29">
        <v>5</v>
      </c>
      <c r="F287" s="29">
        <v>20</v>
      </c>
      <c r="G287" s="29">
        <v>17</v>
      </c>
      <c r="H287" s="41">
        <v>0.85</v>
      </c>
      <c r="I287" s="16">
        <f t="shared" si="10"/>
        <v>4</v>
      </c>
      <c r="J287" s="11"/>
    </row>
    <row r="288" spans="1:10" ht="21.75" customHeight="1" x14ac:dyDescent="0.3">
      <c r="A288" s="54"/>
      <c r="B288" s="53"/>
      <c r="C288" s="53"/>
      <c r="D288" s="28" t="s">
        <v>62</v>
      </c>
      <c r="E288" s="29">
        <v>10</v>
      </c>
      <c r="F288" s="29">
        <v>53</v>
      </c>
      <c r="G288" s="29">
        <v>41</v>
      </c>
      <c r="H288" s="41">
        <v>0.77358490566037741</v>
      </c>
      <c r="I288" s="16">
        <f t="shared" si="10"/>
        <v>5.3</v>
      </c>
      <c r="J288" s="11"/>
    </row>
    <row r="289" spans="1:10" ht="21.75" customHeight="1" x14ac:dyDescent="0.3">
      <c r="A289" s="54"/>
      <c r="B289" s="53"/>
      <c r="C289" s="53"/>
      <c r="D289" s="28" t="s">
        <v>63</v>
      </c>
      <c r="E289" s="29">
        <v>5</v>
      </c>
      <c r="F289" s="29">
        <v>33</v>
      </c>
      <c r="G289" s="29">
        <v>26</v>
      </c>
      <c r="H289" s="41">
        <v>0.78787878787878785</v>
      </c>
      <c r="I289" s="16">
        <f t="shared" si="10"/>
        <v>6.6</v>
      </c>
      <c r="J289" s="11"/>
    </row>
    <row r="290" spans="1:10" ht="21.75" customHeight="1" x14ac:dyDescent="0.3">
      <c r="A290" s="54"/>
      <c r="B290" s="53"/>
      <c r="C290" s="53"/>
      <c r="D290" s="28" t="s">
        <v>1</v>
      </c>
      <c r="E290" s="29">
        <v>4</v>
      </c>
      <c r="F290" s="29">
        <v>28</v>
      </c>
      <c r="G290" s="29">
        <v>23</v>
      </c>
      <c r="H290" s="41">
        <v>0.8214285714285714</v>
      </c>
      <c r="I290" s="16">
        <f t="shared" si="10"/>
        <v>7</v>
      </c>
      <c r="J290" s="11"/>
    </row>
    <row r="291" spans="1:10" ht="21.75" customHeight="1" x14ac:dyDescent="0.3">
      <c r="A291" s="54"/>
      <c r="B291" s="53"/>
      <c r="C291" s="53"/>
      <c r="D291" s="28" t="s">
        <v>74</v>
      </c>
      <c r="E291" s="29">
        <v>2</v>
      </c>
      <c r="F291" s="29">
        <v>9</v>
      </c>
      <c r="G291" s="29">
        <v>8</v>
      </c>
      <c r="H291" s="41">
        <v>0.88888888888888884</v>
      </c>
      <c r="I291" s="16">
        <f t="shared" si="10"/>
        <v>4.5</v>
      </c>
      <c r="J291" s="11"/>
    </row>
    <row r="292" spans="1:10" ht="21.75" customHeight="1" x14ac:dyDescent="0.3">
      <c r="A292" s="54"/>
      <c r="B292" s="53"/>
      <c r="C292" s="53"/>
      <c r="D292" s="28" t="s">
        <v>76</v>
      </c>
      <c r="E292" s="29">
        <v>2</v>
      </c>
      <c r="F292" s="29">
        <v>7</v>
      </c>
      <c r="G292" s="29">
        <v>5</v>
      </c>
      <c r="H292" s="41">
        <v>0.7142857142857143</v>
      </c>
      <c r="I292" s="16">
        <f t="shared" si="10"/>
        <v>3.5</v>
      </c>
      <c r="J292" s="11"/>
    </row>
    <row r="293" spans="1:10" ht="21.75" customHeight="1" x14ac:dyDescent="0.3">
      <c r="A293" s="54"/>
      <c r="B293" s="53"/>
      <c r="C293" s="53"/>
      <c r="D293" s="28" t="s">
        <v>65</v>
      </c>
      <c r="E293" s="29">
        <v>2</v>
      </c>
      <c r="F293" s="29">
        <v>4</v>
      </c>
      <c r="G293" s="29">
        <v>4</v>
      </c>
      <c r="H293" s="41">
        <v>1</v>
      </c>
      <c r="I293" s="16">
        <f t="shared" si="10"/>
        <v>2</v>
      </c>
      <c r="J293" s="11"/>
    </row>
    <row r="294" spans="1:10" ht="21.75" customHeight="1" x14ac:dyDescent="0.3">
      <c r="A294" s="54"/>
      <c r="B294" s="53"/>
      <c r="C294" s="53"/>
      <c r="D294" s="28" t="s">
        <v>77</v>
      </c>
      <c r="E294" s="29">
        <v>5</v>
      </c>
      <c r="F294" s="29">
        <v>20</v>
      </c>
      <c r="G294" s="29">
        <v>17</v>
      </c>
      <c r="H294" s="41">
        <v>0.85</v>
      </c>
      <c r="I294" s="16">
        <f t="shared" si="10"/>
        <v>4</v>
      </c>
      <c r="J294" s="11"/>
    </row>
    <row r="295" spans="1:10" ht="21.75" customHeight="1" x14ac:dyDescent="0.3">
      <c r="A295" s="54"/>
      <c r="B295" s="53"/>
      <c r="C295" s="53"/>
      <c r="D295" s="28" t="s">
        <v>78</v>
      </c>
      <c r="E295" s="29">
        <v>4</v>
      </c>
      <c r="F295" s="29">
        <v>25</v>
      </c>
      <c r="G295" s="29">
        <v>20</v>
      </c>
      <c r="H295" s="41">
        <v>0.8</v>
      </c>
      <c r="I295" s="16">
        <f t="shared" si="10"/>
        <v>6.25</v>
      </c>
      <c r="J295" s="11"/>
    </row>
    <row r="296" spans="1:10" ht="21.75" customHeight="1" x14ac:dyDescent="0.3">
      <c r="A296" s="54"/>
      <c r="B296" s="53"/>
      <c r="C296" s="53"/>
      <c r="D296" s="28" t="s">
        <v>67</v>
      </c>
      <c r="E296" s="29">
        <v>2</v>
      </c>
      <c r="F296" s="29">
        <v>11</v>
      </c>
      <c r="G296" s="29">
        <v>9</v>
      </c>
      <c r="H296" s="41">
        <v>0.81818181818181823</v>
      </c>
      <c r="I296" s="16">
        <f t="shared" si="10"/>
        <v>5.5</v>
      </c>
      <c r="J296" s="11"/>
    </row>
    <row r="297" spans="1:10" ht="21.75" customHeight="1" x14ac:dyDescent="0.3">
      <c r="A297" s="54"/>
      <c r="B297" s="53"/>
      <c r="C297" s="53"/>
      <c r="D297" s="28" t="s">
        <v>79</v>
      </c>
      <c r="E297" s="29">
        <v>4</v>
      </c>
      <c r="F297" s="29">
        <v>17</v>
      </c>
      <c r="G297" s="29">
        <v>14</v>
      </c>
      <c r="H297" s="41">
        <v>0.82352941176470584</v>
      </c>
      <c r="I297" s="16">
        <f t="shared" si="10"/>
        <v>4.25</v>
      </c>
      <c r="J297" s="11"/>
    </row>
    <row r="298" spans="1:10" ht="24" customHeight="1" x14ac:dyDescent="0.3">
      <c r="A298" s="54"/>
      <c r="B298" s="53"/>
      <c r="C298" s="53"/>
      <c r="D298" s="28" t="s">
        <v>80</v>
      </c>
      <c r="E298" s="29">
        <v>2</v>
      </c>
      <c r="F298" s="29">
        <v>10</v>
      </c>
      <c r="G298" s="29">
        <v>6</v>
      </c>
      <c r="H298" s="41">
        <v>0.6</v>
      </c>
      <c r="I298" s="16">
        <f t="shared" si="10"/>
        <v>5</v>
      </c>
      <c r="J298" s="11"/>
    </row>
    <row r="299" spans="1:10" ht="22.5" customHeight="1" x14ac:dyDescent="0.3">
      <c r="A299" s="54"/>
      <c r="B299" s="53"/>
      <c r="C299" s="53"/>
      <c r="D299" s="28" t="s">
        <v>81</v>
      </c>
      <c r="E299" s="29">
        <v>2</v>
      </c>
      <c r="F299" s="29">
        <v>8</v>
      </c>
      <c r="G299" s="29">
        <v>6</v>
      </c>
      <c r="H299" s="41">
        <v>0.75</v>
      </c>
      <c r="I299" s="16">
        <f t="shared" si="10"/>
        <v>4</v>
      </c>
      <c r="J299" s="11"/>
    </row>
    <row r="300" spans="1:10" ht="22.5" customHeight="1" x14ac:dyDescent="0.3">
      <c r="A300" s="54"/>
      <c r="B300" s="53"/>
      <c r="C300" s="53"/>
      <c r="D300" s="28" t="s">
        <v>82</v>
      </c>
      <c r="E300" s="29">
        <v>5</v>
      </c>
      <c r="F300" s="29">
        <v>20</v>
      </c>
      <c r="G300" s="29">
        <v>17</v>
      </c>
      <c r="H300" s="41">
        <v>0.85</v>
      </c>
      <c r="I300" s="16">
        <f t="shared" si="10"/>
        <v>4</v>
      </c>
      <c r="J300" s="11"/>
    </row>
    <row r="301" spans="1:10" ht="22.5" customHeight="1" x14ac:dyDescent="0.3">
      <c r="A301" s="54"/>
      <c r="B301" s="53"/>
      <c r="C301" s="53"/>
      <c r="D301" s="28" t="s">
        <v>69</v>
      </c>
      <c r="E301" s="29">
        <v>3</v>
      </c>
      <c r="F301" s="29">
        <v>9</v>
      </c>
      <c r="G301" s="29">
        <v>6</v>
      </c>
      <c r="H301" s="41">
        <v>0.66666666666666663</v>
      </c>
      <c r="I301" s="16">
        <f t="shared" si="10"/>
        <v>3</v>
      </c>
      <c r="J301" s="11"/>
    </row>
    <row r="302" spans="1:10" ht="22.5" customHeight="1" x14ac:dyDescent="0.3">
      <c r="A302" s="54"/>
      <c r="B302" s="53"/>
      <c r="C302" s="53"/>
      <c r="D302" s="28" t="s">
        <v>83</v>
      </c>
      <c r="E302" s="29">
        <v>6</v>
      </c>
      <c r="F302" s="29">
        <v>11</v>
      </c>
      <c r="G302" s="29">
        <v>8</v>
      </c>
      <c r="H302" s="41">
        <v>0.72727272727272729</v>
      </c>
      <c r="I302" s="16">
        <f t="shared" si="10"/>
        <v>1.8333333333333333</v>
      </c>
      <c r="J302" s="11"/>
    </row>
    <row r="303" spans="1:10" ht="24" customHeight="1" x14ac:dyDescent="0.3">
      <c r="A303" s="54"/>
      <c r="B303" s="53"/>
      <c r="C303" s="53"/>
      <c r="D303" s="28" t="s">
        <v>2</v>
      </c>
      <c r="E303" s="29">
        <v>4</v>
      </c>
      <c r="F303" s="29">
        <v>28</v>
      </c>
      <c r="G303" s="29">
        <v>22</v>
      </c>
      <c r="H303" s="41">
        <v>0.7857142857142857</v>
      </c>
      <c r="I303" s="16">
        <f t="shared" si="10"/>
        <v>7</v>
      </c>
      <c r="J303" s="11"/>
    </row>
    <row r="304" spans="1:10" ht="24" customHeight="1" x14ac:dyDescent="0.3">
      <c r="A304" s="54"/>
      <c r="B304" s="53"/>
      <c r="C304" s="53" t="s">
        <v>33</v>
      </c>
      <c r="D304" s="12" t="s">
        <v>40</v>
      </c>
      <c r="E304" s="12">
        <f>SUM(E305:E314)</f>
        <v>17</v>
      </c>
      <c r="F304" s="12">
        <f>SUM(F305:F314)</f>
        <v>137</v>
      </c>
      <c r="G304" s="12">
        <v>105</v>
      </c>
      <c r="H304" s="44">
        <v>0.76642335766423353</v>
      </c>
      <c r="I304" s="18">
        <f>F304/E304</f>
        <v>8.0588235294117645</v>
      </c>
      <c r="J304" s="11"/>
    </row>
    <row r="305" spans="1:10" ht="24" customHeight="1" x14ac:dyDescent="0.3">
      <c r="A305" s="54"/>
      <c r="B305" s="53"/>
      <c r="C305" s="53"/>
      <c r="D305" s="28" t="s">
        <v>72</v>
      </c>
      <c r="E305" s="29">
        <v>1</v>
      </c>
      <c r="F305" s="29">
        <v>7</v>
      </c>
      <c r="G305" s="29">
        <v>5</v>
      </c>
      <c r="H305" s="41">
        <v>0.7142857142857143</v>
      </c>
      <c r="I305" s="16">
        <f t="shared" si="10"/>
        <v>7</v>
      </c>
      <c r="J305" s="11"/>
    </row>
    <row r="306" spans="1:10" ht="24" customHeight="1" x14ac:dyDescent="0.3">
      <c r="A306" s="54"/>
      <c r="B306" s="53"/>
      <c r="C306" s="53"/>
      <c r="D306" s="28" t="s">
        <v>62</v>
      </c>
      <c r="E306" s="29">
        <v>3</v>
      </c>
      <c r="F306" s="29">
        <v>22</v>
      </c>
      <c r="G306" s="29">
        <v>15</v>
      </c>
      <c r="H306" s="41">
        <v>0.68181818181818177</v>
      </c>
      <c r="I306" s="16">
        <f t="shared" si="10"/>
        <v>7.333333333333333</v>
      </c>
      <c r="J306" s="11"/>
    </row>
    <row r="307" spans="1:10" ht="24" customHeight="1" x14ac:dyDescent="0.3">
      <c r="A307" s="54"/>
      <c r="B307" s="53"/>
      <c r="C307" s="53"/>
      <c r="D307" s="28" t="s">
        <v>63</v>
      </c>
      <c r="E307" s="29">
        <v>3</v>
      </c>
      <c r="F307" s="29">
        <v>18</v>
      </c>
      <c r="G307" s="29">
        <v>15</v>
      </c>
      <c r="H307" s="41">
        <v>0.83333333333333337</v>
      </c>
      <c r="I307" s="16">
        <f t="shared" si="10"/>
        <v>6</v>
      </c>
      <c r="J307" s="11"/>
    </row>
    <row r="308" spans="1:10" ht="21.75" customHeight="1" x14ac:dyDescent="0.3">
      <c r="A308" s="54"/>
      <c r="B308" s="53"/>
      <c r="C308" s="53"/>
      <c r="D308" s="28" t="s">
        <v>1</v>
      </c>
      <c r="E308" s="29">
        <v>2</v>
      </c>
      <c r="F308" s="29">
        <v>20</v>
      </c>
      <c r="G308" s="29">
        <v>18</v>
      </c>
      <c r="H308" s="41">
        <v>0.9</v>
      </c>
      <c r="I308" s="16">
        <f t="shared" si="10"/>
        <v>10</v>
      </c>
      <c r="J308" s="11"/>
    </row>
    <row r="309" spans="1:10" ht="21.75" customHeight="1" x14ac:dyDescent="0.3">
      <c r="A309" s="54"/>
      <c r="B309" s="53"/>
      <c r="C309" s="53"/>
      <c r="D309" s="28" t="s">
        <v>74</v>
      </c>
      <c r="E309" s="29">
        <v>1</v>
      </c>
      <c r="F309" s="29">
        <v>2</v>
      </c>
      <c r="G309" s="29">
        <v>2</v>
      </c>
      <c r="H309" s="41">
        <v>1</v>
      </c>
      <c r="I309" s="16">
        <f t="shared" si="10"/>
        <v>2</v>
      </c>
      <c r="J309" s="11"/>
    </row>
    <row r="310" spans="1:10" ht="21.75" customHeight="1" x14ac:dyDescent="0.3">
      <c r="A310" s="54"/>
      <c r="B310" s="53"/>
      <c r="C310" s="53"/>
      <c r="D310" s="28" t="s">
        <v>64</v>
      </c>
      <c r="E310" s="29">
        <v>1</v>
      </c>
      <c r="F310" s="29">
        <v>9</v>
      </c>
      <c r="G310" s="29">
        <v>6</v>
      </c>
      <c r="H310" s="41">
        <v>0.66666666666666663</v>
      </c>
      <c r="I310" s="16">
        <f t="shared" si="10"/>
        <v>9</v>
      </c>
      <c r="J310" s="11"/>
    </row>
    <row r="311" spans="1:10" ht="24" customHeight="1" x14ac:dyDescent="0.3">
      <c r="A311" s="54"/>
      <c r="B311" s="53"/>
      <c r="C311" s="53"/>
      <c r="D311" s="28" t="s">
        <v>76</v>
      </c>
      <c r="E311" s="29">
        <v>2</v>
      </c>
      <c r="F311" s="29">
        <v>16</v>
      </c>
      <c r="G311" s="29">
        <v>12</v>
      </c>
      <c r="H311" s="41">
        <v>0.75</v>
      </c>
      <c r="I311" s="16">
        <f t="shared" si="10"/>
        <v>8</v>
      </c>
      <c r="J311" s="11"/>
    </row>
    <row r="312" spans="1:10" ht="24" customHeight="1" x14ac:dyDescent="0.3">
      <c r="A312" s="54"/>
      <c r="B312" s="53"/>
      <c r="C312" s="53"/>
      <c r="D312" s="28" t="s">
        <v>81</v>
      </c>
      <c r="E312" s="29">
        <v>2</v>
      </c>
      <c r="F312" s="29">
        <v>19</v>
      </c>
      <c r="G312" s="29">
        <v>17</v>
      </c>
      <c r="H312" s="41">
        <v>0.89473684210526316</v>
      </c>
      <c r="I312" s="16">
        <f t="shared" si="10"/>
        <v>9.5</v>
      </c>
      <c r="J312" s="11"/>
    </row>
    <row r="313" spans="1:10" ht="24" customHeight="1" x14ac:dyDescent="0.3">
      <c r="A313" s="54"/>
      <c r="B313" s="53"/>
      <c r="C313" s="53"/>
      <c r="D313" s="28" t="s">
        <v>69</v>
      </c>
      <c r="E313" s="29">
        <v>1</v>
      </c>
      <c r="F313" s="29">
        <v>10</v>
      </c>
      <c r="G313" s="29">
        <v>8</v>
      </c>
      <c r="H313" s="41">
        <v>0.8</v>
      </c>
      <c r="I313" s="16">
        <f t="shared" si="10"/>
        <v>10</v>
      </c>
      <c r="J313" s="11"/>
    </row>
    <row r="314" spans="1:10" ht="24" customHeight="1" x14ac:dyDescent="0.3">
      <c r="A314" s="54"/>
      <c r="B314" s="53"/>
      <c r="C314" s="53"/>
      <c r="D314" s="28" t="s">
        <v>2</v>
      </c>
      <c r="E314" s="29">
        <v>1</v>
      </c>
      <c r="F314" s="29">
        <v>14</v>
      </c>
      <c r="G314" s="29">
        <v>7</v>
      </c>
      <c r="H314" s="41">
        <v>0.5</v>
      </c>
      <c r="I314" s="16">
        <f t="shared" si="10"/>
        <v>14</v>
      </c>
      <c r="J314" s="11"/>
    </row>
    <row r="315" spans="1:10" ht="24" customHeight="1" x14ac:dyDescent="0.3">
      <c r="A315" s="54" t="s">
        <v>51</v>
      </c>
      <c r="B315" s="53"/>
      <c r="C315" s="53" t="s">
        <v>34</v>
      </c>
      <c r="D315" s="12" t="s">
        <v>40</v>
      </c>
      <c r="E315" s="12">
        <f>SUM(E316:E317)</f>
        <v>3</v>
      </c>
      <c r="F315" s="12">
        <f>SUM(F316:F317)</f>
        <v>31</v>
      </c>
      <c r="G315" s="12">
        <v>18</v>
      </c>
      <c r="H315" s="44">
        <v>0.58064516129032262</v>
      </c>
      <c r="I315" s="18">
        <f>F315/E315</f>
        <v>10.333333333333334</v>
      </c>
      <c r="J315" s="11"/>
    </row>
    <row r="316" spans="1:10" ht="24" customHeight="1" x14ac:dyDescent="0.3">
      <c r="A316" s="54"/>
      <c r="B316" s="53"/>
      <c r="C316" s="53"/>
      <c r="D316" s="28" t="s">
        <v>66</v>
      </c>
      <c r="E316" s="29">
        <v>1</v>
      </c>
      <c r="F316" s="29">
        <v>11</v>
      </c>
      <c r="G316" s="29">
        <v>8</v>
      </c>
      <c r="H316" s="41">
        <v>0.72727272727272729</v>
      </c>
      <c r="I316" s="16">
        <f t="shared" si="10"/>
        <v>11</v>
      </c>
      <c r="J316" s="11"/>
    </row>
    <row r="317" spans="1:10" ht="24" customHeight="1" x14ac:dyDescent="0.3">
      <c r="A317" s="54"/>
      <c r="B317" s="53"/>
      <c r="C317" s="53"/>
      <c r="D317" s="28" t="s">
        <v>79</v>
      </c>
      <c r="E317" s="29">
        <v>2</v>
      </c>
      <c r="F317" s="29">
        <v>20</v>
      </c>
      <c r="G317" s="29">
        <v>10</v>
      </c>
      <c r="H317" s="41">
        <v>0.5</v>
      </c>
      <c r="I317" s="16">
        <f t="shared" si="10"/>
        <v>10</v>
      </c>
      <c r="J317" s="11"/>
    </row>
    <row r="318" spans="1:10" ht="24" customHeight="1" x14ac:dyDescent="0.3">
      <c r="A318" s="54"/>
      <c r="B318" s="49" t="s">
        <v>35</v>
      </c>
      <c r="C318" s="49" t="s">
        <v>35</v>
      </c>
      <c r="D318" s="28" t="s">
        <v>84</v>
      </c>
      <c r="E318" s="29">
        <v>9</v>
      </c>
      <c r="F318" s="29">
        <v>54</v>
      </c>
      <c r="G318" s="29">
        <v>31</v>
      </c>
      <c r="H318" s="41">
        <v>0.57407407407407407</v>
      </c>
      <c r="I318" s="16">
        <f t="shared" si="10"/>
        <v>6</v>
      </c>
      <c r="J318" s="11"/>
    </row>
    <row r="319" spans="1:10" ht="24" customHeight="1" thickBot="1" x14ac:dyDescent="0.35">
      <c r="A319" s="55"/>
      <c r="B319" s="21" t="s">
        <v>36</v>
      </c>
      <c r="C319" s="21" t="s">
        <v>36</v>
      </c>
      <c r="D319" s="35" t="s">
        <v>84</v>
      </c>
      <c r="E319" s="36">
        <v>16</v>
      </c>
      <c r="F319" s="36">
        <v>79</v>
      </c>
      <c r="G319" s="36">
        <v>52</v>
      </c>
      <c r="H319" s="46">
        <v>0.65822784810126578</v>
      </c>
      <c r="I319" s="19">
        <f t="shared" si="10"/>
        <v>4.9375</v>
      </c>
      <c r="J319" s="13"/>
    </row>
  </sheetData>
  <mergeCells count="66">
    <mergeCell ref="A1:J1"/>
    <mergeCell ref="A4:C4"/>
    <mergeCell ref="A5:A15"/>
    <mergeCell ref="B5:C5"/>
    <mergeCell ref="B6:B15"/>
    <mergeCell ref="C7:C15"/>
    <mergeCell ref="A16:A35"/>
    <mergeCell ref="B16:C16"/>
    <mergeCell ref="B17:C17"/>
    <mergeCell ref="B18:B45"/>
    <mergeCell ref="C18:C40"/>
    <mergeCell ref="A36:A70"/>
    <mergeCell ref="C43:C45"/>
    <mergeCell ref="B46:C46"/>
    <mergeCell ref="B47:B67"/>
    <mergeCell ref="C47:C66"/>
    <mergeCell ref="B68:C68"/>
    <mergeCell ref="B69:B92"/>
    <mergeCell ref="C69:C90"/>
    <mergeCell ref="A71:A105"/>
    <mergeCell ref="B93:C93"/>
    <mergeCell ref="B94:B95"/>
    <mergeCell ref="B96:C96"/>
    <mergeCell ref="B97:B110"/>
    <mergeCell ref="C97:C109"/>
    <mergeCell ref="A106:A140"/>
    <mergeCell ref="B111:C111"/>
    <mergeCell ref="B112:B113"/>
    <mergeCell ref="B114:C114"/>
    <mergeCell ref="B115:B134"/>
    <mergeCell ref="C115:C127"/>
    <mergeCell ref="C129:C134"/>
    <mergeCell ref="A141:A175"/>
    <mergeCell ref="C159:C171"/>
    <mergeCell ref="B172:C172"/>
    <mergeCell ref="B173:B193"/>
    <mergeCell ref="C173:C190"/>
    <mergeCell ref="A177:A210"/>
    <mergeCell ref="C191:C193"/>
    <mergeCell ref="C211:C223"/>
    <mergeCell ref="B225:C225"/>
    <mergeCell ref="B226:B233"/>
    <mergeCell ref="B135:C135"/>
    <mergeCell ref="B136:B171"/>
    <mergeCell ref="C136:C157"/>
    <mergeCell ref="B194:C194"/>
    <mergeCell ref="B195:B209"/>
    <mergeCell ref="C195:C206"/>
    <mergeCell ref="C207:C209"/>
    <mergeCell ref="B210:C210"/>
    <mergeCell ref="C286:C303"/>
    <mergeCell ref="C304:C314"/>
    <mergeCell ref="A315:A319"/>
    <mergeCell ref="C315:C317"/>
    <mergeCell ref="C226:C233"/>
    <mergeCell ref="B234:C234"/>
    <mergeCell ref="B235:B250"/>
    <mergeCell ref="C235:C250"/>
    <mergeCell ref="A246:A280"/>
    <mergeCell ref="B251:C251"/>
    <mergeCell ref="B252:B317"/>
    <mergeCell ref="C252:C264"/>
    <mergeCell ref="C265:C285"/>
    <mergeCell ref="A281:A314"/>
    <mergeCell ref="A211:A245"/>
    <mergeCell ref="B211:B224"/>
  </mergeCells>
  <phoneticPr fontId="2" type="noConversion"/>
  <pageMargins left="0.7" right="0.7" top="0.75" bottom="0.75" header="0.3" footer="0.3"/>
  <pageSetup paperSize="9" scale="75" orientation="portrait" r:id="rId1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2022년3회 응시현황</vt:lpstr>
      <vt:lpstr>'2022년3회 응시현황'!Print_Area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사용자</cp:lastModifiedBy>
  <cp:lastPrinted>2022-06-19T16:58:07Z</cp:lastPrinted>
  <dcterms:created xsi:type="dcterms:W3CDTF">2020-03-15T23:33:30Z</dcterms:created>
  <dcterms:modified xsi:type="dcterms:W3CDTF">2022-06-19T23:37:39Z</dcterms:modified>
</cp:coreProperties>
</file>